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St. žáci do 15 let" sheetId="2" r:id="rId1"/>
  </sheets>
  <calcPr calcId="125725" iterateDelta="1E-4"/>
</workbook>
</file>

<file path=xl/calcChain.xml><?xml version="1.0" encoding="utf-8"?>
<calcChain xmlns="http://schemas.openxmlformats.org/spreadsheetml/2006/main">
  <c r="H8" i="2"/>
  <c r="H9"/>
  <c r="H10"/>
  <c r="H11"/>
  <c r="H12"/>
  <c r="H7"/>
  <c r="N92"/>
  <c r="L92"/>
  <c r="H92"/>
  <c r="M92" s="1"/>
  <c r="L91"/>
  <c r="H91"/>
  <c r="L74"/>
  <c r="L73"/>
  <c r="H74"/>
  <c r="H73"/>
  <c r="N65"/>
  <c r="L65"/>
  <c r="L64"/>
  <c r="L63"/>
  <c r="L62"/>
  <c r="L61"/>
  <c r="H65"/>
  <c r="M65" s="1"/>
  <c r="H64"/>
  <c r="H63"/>
  <c r="H62"/>
  <c r="H61"/>
  <c r="L29"/>
  <c r="L28"/>
  <c r="H29"/>
  <c r="M29" s="1"/>
  <c r="N29" s="1"/>
  <c r="H28"/>
  <c r="L12"/>
  <c r="L11"/>
  <c r="M11" s="1"/>
  <c r="N11" s="1"/>
  <c r="L9"/>
  <c r="L8"/>
  <c r="M8" s="1"/>
  <c r="N8" s="1"/>
  <c r="M12"/>
  <c r="N12" s="1"/>
  <c r="N76"/>
  <c r="L76"/>
  <c r="H76"/>
  <c r="M76" s="1"/>
  <c r="H81"/>
  <c r="L81"/>
  <c r="L89"/>
  <c r="H89"/>
  <c r="L88"/>
  <c r="H88"/>
  <c r="N85"/>
  <c r="N84"/>
  <c r="N83"/>
  <c r="N82"/>
  <c r="L85"/>
  <c r="L84"/>
  <c r="L83"/>
  <c r="L82"/>
  <c r="H85"/>
  <c r="H84"/>
  <c r="H83"/>
  <c r="H82"/>
  <c r="L75"/>
  <c r="H75"/>
  <c r="N69"/>
  <c r="L69"/>
  <c r="L67"/>
  <c r="L60"/>
  <c r="L66"/>
  <c r="H69"/>
  <c r="M69" s="1"/>
  <c r="H67"/>
  <c r="H60"/>
  <c r="H66"/>
  <c r="L51"/>
  <c r="L56"/>
  <c r="L54"/>
  <c r="L52"/>
  <c r="H51"/>
  <c r="H56"/>
  <c r="H54"/>
  <c r="H52"/>
  <c r="N45"/>
  <c r="N44"/>
  <c r="L45"/>
  <c r="L44"/>
  <c r="L42"/>
  <c r="H45"/>
  <c r="H44"/>
  <c r="H42"/>
  <c r="N37"/>
  <c r="N34"/>
  <c r="N33"/>
  <c r="L37"/>
  <c r="L34"/>
  <c r="L33"/>
  <c r="L30"/>
  <c r="L31"/>
  <c r="H37"/>
  <c r="H34"/>
  <c r="H33"/>
  <c r="H30"/>
  <c r="H31"/>
  <c r="L22"/>
  <c r="L23"/>
  <c r="L25"/>
  <c r="H22"/>
  <c r="H23"/>
  <c r="H25"/>
  <c r="N17"/>
  <c r="N16"/>
  <c r="L17"/>
  <c r="L16"/>
  <c r="H16"/>
  <c r="H17"/>
  <c r="N14"/>
  <c r="N15"/>
  <c r="L15"/>
  <c r="L14"/>
  <c r="L10"/>
  <c r="L13"/>
  <c r="H15"/>
  <c r="M15" s="1"/>
  <c r="H14"/>
  <c r="M14" s="1"/>
  <c r="H13"/>
  <c r="H18"/>
  <c r="L18"/>
  <c r="N18"/>
  <c r="L7"/>
  <c r="L77"/>
  <c r="L72"/>
  <c r="H77"/>
  <c r="H72"/>
  <c r="L53"/>
  <c r="L55"/>
  <c r="L57"/>
  <c r="H53"/>
  <c r="H55"/>
  <c r="H57"/>
  <c r="L43"/>
  <c r="L40"/>
  <c r="L41"/>
  <c r="L46"/>
  <c r="H43"/>
  <c r="H40"/>
  <c r="H41"/>
  <c r="H46"/>
  <c r="L36"/>
  <c r="L38"/>
  <c r="H36"/>
  <c r="L58"/>
  <c r="H58"/>
  <c r="L86"/>
  <c r="H86"/>
  <c r="L80"/>
  <c r="H80"/>
  <c r="L78"/>
  <c r="H78"/>
  <c r="L70"/>
  <c r="H70"/>
  <c r="L68"/>
  <c r="H68"/>
  <c r="L49"/>
  <c r="H49"/>
  <c r="L48"/>
  <c r="H48"/>
  <c r="L47"/>
  <c r="H47"/>
  <c r="H38"/>
  <c r="L35"/>
  <c r="H35"/>
  <c r="L27"/>
  <c r="H27"/>
  <c r="L32"/>
  <c r="H32"/>
  <c r="L24"/>
  <c r="H24"/>
  <c r="L21"/>
  <c r="H21"/>
  <c r="L20"/>
  <c r="H20"/>
  <c r="M74" l="1"/>
  <c r="N74" s="1"/>
  <c r="M73"/>
  <c r="N73" s="1"/>
  <c r="M28"/>
  <c r="N28" s="1"/>
  <c r="M91"/>
  <c r="N91" s="1"/>
  <c r="M89"/>
  <c r="N89" s="1"/>
  <c r="M64"/>
  <c r="N64" s="1"/>
  <c r="M63"/>
  <c r="N63" s="1"/>
  <c r="M62"/>
  <c r="N62" s="1"/>
  <c r="M61"/>
  <c r="N61" s="1"/>
  <c r="M9"/>
  <c r="N9" s="1"/>
  <c r="M88"/>
  <c r="N88" s="1"/>
  <c r="M81"/>
  <c r="N81" s="1"/>
  <c r="M83"/>
  <c r="M85"/>
  <c r="M56"/>
  <c r="N56"/>
  <c r="M82"/>
  <c r="M52"/>
  <c r="N52" s="1"/>
  <c r="M60"/>
  <c r="N60" s="1"/>
  <c r="M67"/>
  <c r="N67" s="1"/>
  <c r="M66"/>
  <c r="N66" s="1"/>
  <c r="M18"/>
  <c r="M10"/>
  <c r="M13"/>
  <c r="M23"/>
  <c r="M84"/>
  <c r="M75"/>
  <c r="N75" s="1"/>
  <c r="M51"/>
  <c r="N51" s="1"/>
  <c r="M54"/>
  <c r="N54" s="1"/>
  <c r="M44"/>
  <c r="M37"/>
  <c r="M33"/>
  <c r="M31"/>
  <c r="M16"/>
  <c r="O16" s="1"/>
  <c r="M17"/>
  <c r="O15"/>
  <c r="M7"/>
  <c r="M42"/>
  <c r="M45"/>
  <c r="M20"/>
  <c r="M40"/>
  <c r="N40" s="1"/>
  <c r="M25"/>
  <c r="N25" s="1"/>
  <c r="M22"/>
  <c r="M30"/>
  <c r="M34"/>
  <c r="O14"/>
  <c r="M38"/>
  <c r="N38" s="1"/>
  <c r="M72"/>
  <c r="N72" s="1"/>
  <c r="M46"/>
  <c r="N46" s="1"/>
  <c r="M77"/>
  <c r="M55"/>
  <c r="N55" s="1"/>
  <c r="M57"/>
  <c r="M53"/>
  <c r="M36"/>
  <c r="N36" s="1"/>
  <c r="M43"/>
  <c r="N43" s="1"/>
  <c r="M78"/>
  <c r="M58"/>
  <c r="M41"/>
  <c r="M47"/>
  <c r="N47" s="1"/>
  <c r="M48"/>
  <c r="N48" s="1"/>
  <c r="M49"/>
  <c r="N49" s="1"/>
  <c r="M68"/>
  <c r="N68" s="1"/>
  <c r="M70"/>
  <c r="M80"/>
  <c r="M86"/>
  <c r="N86" s="1"/>
  <c r="M32"/>
  <c r="M27"/>
  <c r="N27" s="1"/>
  <c r="M35"/>
  <c r="N35" s="1"/>
  <c r="M21"/>
  <c r="M24"/>
  <c r="N24" l="1"/>
  <c r="N30"/>
  <c r="N31"/>
  <c r="N57"/>
  <c r="N42"/>
  <c r="O69"/>
  <c r="O85"/>
  <c r="N78"/>
  <c r="O84"/>
  <c r="O82"/>
  <c r="O70"/>
  <c r="N53"/>
  <c r="N21"/>
  <c r="N22"/>
  <c r="N23"/>
  <c r="N13"/>
  <c r="N10"/>
  <c r="N7"/>
  <c r="N41"/>
  <c r="O17"/>
  <c r="O18"/>
  <c r="O83"/>
  <c r="O44"/>
  <c r="O45"/>
  <c r="O37"/>
  <c r="O34"/>
  <c r="O33"/>
  <c r="N80"/>
  <c r="O86"/>
  <c r="N70"/>
  <c r="N77"/>
  <c r="O78"/>
  <c r="N58"/>
  <c r="O57"/>
  <c r="O58"/>
  <c r="O48"/>
  <c r="O46"/>
  <c r="O49"/>
  <c r="O47"/>
  <c r="N32"/>
  <c r="O36"/>
  <c r="O38"/>
  <c r="O35"/>
  <c r="N20"/>
  <c r="O21"/>
  <c r="O20"/>
</calcChain>
</file>

<file path=xl/sharedStrings.xml><?xml version="1.0" encoding="utf-8"?>
<sst xmlns="http://schemas.openxmlformats.org/spreadsheetml/2006/main" count="99" uniqueCount="75">
  <si>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</si>
  <si>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</si>
  <si>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</si>
  <si>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</si>
  <si>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</si>
  <si>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</si>
  <si>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</si>
  <si>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</si>
  <si>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</si>
  <si>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</si>
  <si>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Příjmení + Jméno</t>
  </si>
  <si>
    <t>Pořadí</t>
  </si>
  <si>
    <t>Rok nar.</t>
  </si>
  <si>
    <t>Český rekord:</t>
  </si>
  <si>
    <t>Místo konání: Sokolov</t>
  </si>
  <si>
    <t>Zapisovatel - čas :</t>
  </si>
  <si>
    <t>Termín: 25.5. 2019</t>
  </si>
  <si>
    <t>VR</t>
  </si>
  <si>
    <t>do 55 kg</t>
  </si>
  <si>
    <t>do 61 kg</t>
  </si>
  <si>
    <t>do 67 kg</t>
  </si>
  <si>
    <t>do 81 kg</t>
  </si>
  <si>
    <t>do 109 kg</t>
  </si>
  <si>
    <t>nad 109 kg</t>
  </si>
  <si>
    <t>do 102 kg</t>
  </si>
  <si>
    <t>do 73 kg</t>
  </si>
  <si>
    <t>do 89 kg</t>
  </si>
  <si>
    <t>do 96 kg</t>
  </si>
  <si>
    <t>MČR JUNIORŮ DO 20 LET  2019</t>
  </si>
  <si>
    <t>Džobák Alex</t>
  </si>
  <si>
    <t>Horní Suchá</t>
  </si>
  <si>
    <t>Klempár Boris</t>
  </si>
  <si>
    <t>Matík David</t>
  </si>
  <si>
    <t>Sokolov</t>
  </si>
  <si>
    <t>Polhos Marek</t>
  </si>
  <si>
    <t>Moskál Matěj</t>
  </si>
  <si>
    <t>Baník Havířov</t>
  </si>
  <si>
    <t>Brezina Nikolas</t>
  </si>
  <si>
    <t>Polák František</t>
  </si>
  <si>
    <t>Pastorek Stanislav</t>
  </si>
  <si>
    <t>Lokomotíva Cheb</t>
  </si>
  <si>
    <t>Horník David</t>
  </si>
  <si>
    <t>Krejčík Vojtěch</t>
  </si>
  <si>
    <t>Barnet Jíří</t>
  </si>
  <si>
    <t>Baláž Patrik</t>
  </si>
  <si>
    <t>Šesták Dominik</t>
  </si>
  <si>
    <t>SJS Zlín</t>
  </si>
  <si>
    <t>Matík Ludvik</t>
  </si>
  <si>
    <t>Podoba Ladislav</t>
  </si>
  <si>
    <t>Slavoj Plzeň</t>
  </si>
  <si>
    <t>Zbořil Štepán</t>
  </si>
  <si>
    <t>Buchta Patrik</t>
  </si>
  <si>
    <t>Jančík Pavel</t>
  </si>
  <si>
    <t>Karpíšek Jakub</t>
  </si>
  <si>
    <t>Rotas Rotava</t>
  </si>
  <si>
    <t>Vojtičko Petr</t>
  </si>
  <si>
    <t>Dobrý Jaroslav</t>
  </si>
  <si>
    <t>Náměšť N/H</t>
  </si>
  <si>
    <t>Štreichl Martin</t>
  </si>
  <si>
    <t>Kořínek Vít</t>
  </si>
  <si>
    <t>Rýc Albert</t>
  </si>
  <si>
    <t>Liška Matěj</t>
  </si>
  <si>
    <t>VTŽ Chomutov</t>
  </si>
  <si>
    <t>Barteček Jakub</t>
  </si>
  <si>
    <t>SKV B. Bohumín</t>
  </si>
  <si>
    <t>Kolář Jan</t>
  </si>
  <si>
    <t>Vogel Arnošt</t>
  </si>
  <si>
    <t>Wykret Tomáš</t>
  </si>
  <si>
    <t>Novotný Martin</t>
  </si>
  <si>
    <t>Pecka Adam</t>
  </si>
  <si>
    <t>SKV Teplice</t>
  </si>
  <si>
    <t>Oračko Dominik</t>
  </si>
  <si>
    <t>Zapisovatel - zápis : Dinga</t>
  </si>
  <si>
    <t>Zachardová</t>
  </si>
  <si>
    <t>TJ Holešov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</si>
</sst>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</borders>
  <cellStyleXfs count="2">
    <xf numFmtId="0" fontId="0" fillId="0" borderId="0"/>
    <xf numFmtId="0" fontId="11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6" xfId="0" quotePrefix="1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21" xfId="0" quotePrefix="1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1" fontId="11" fillId="5" borderId="17" xfId="0" applyNumberFormat="1" applyFont="1" applyFill="1" applyBorder="1" applyAlignment="1">
      <alignment horizontal="center"/>
    </xf>
    <xf numFmtId="1" fontId="4" fillId="5" borderId="18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5" borderId="17" xfId="0" applyNumberFormat="1" applyFont="1" applyFill="1" applyBorder="1" applyAlignment="1">
      <alignment horizontal="center"/>
    </xf>
    <xf numFmtId="1" fontId="4" fillId="5" borderId="33" xfId="0" applyNumberFormat="1" applyFont="1" applyFill="1" applyBorder="1" applyAlignment="1">
      <alignment horizontal="center"/>
    </xf>
    <xf numFmtId="1" fontId="4" fillId="5" borderId="23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17" xfId="0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/>
    </xf>
    <xf numFmtId="1" fontId="4" fillId="5" borderId="40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1" fontId="11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right"/>
    </xf>
    <xf numFmtId="1" fontId="11" fillId="0" borderId="33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0" xfId="0" applyFont="1"/>
    <xf numFmtId="2" fontId="2" fillId="0" borderId="3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40" xfId="0" applyNumberFormat="1" applyFont="1" applyFill="1" applyBorder="1" applyAlignment="1">
      <alignment horizontal="right"/>
    </xf>
    <xf numFmtId="0" fontId="9" fillId="0" borderId="0" xfId="0" applyFont="1"/>
    <xf numFmtId="1" fontId="1" fillId="6" borderId="21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65" fontId="2" fillId="0" borderId="3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/>
    </xf>
    <xf numFmtId="2" fontId="2" fillId="0" borderId="41" xfId="0" applyNumberFormat="1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2" fillId="0" borderId="42" xfId="0" quotePrefix="1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 horizontal="right"/>
    </xf>
    <xf numFmtId="1" fontId="2" fillId="0" borderId="12" xfId="0" quotePrefix="1" applyNumberFormat="1" applyFont="1" applyFill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4" fillId="5" borderId="26" xfId="0" applyNumberFormat="1" applyFont="1" applyFill="1" applyBorder="1" applyAlignment="1">
      <alignment horizontal="center"/>
    </xf>
    <xf numFmtId="1" fontId="2" fillId="0" borderId="27" xfId="0" quotePrefix="1" applyNumberFormat="1" applyFont="1" applyFill="1" applyBorder="1" applyAlignment="1">
      <alignment horizontal="center"/>
    </xf>
    <xf numFmtId="1" fontId="4" fillId="6" borderId="27" xfId="0" applyNumberFormat="1" applyFont="1" applyFill="1" applyBorder="1" applyAlignment="1">
      <alignment horizontal="center"/>
    </xf>
    <xf numFmtId="1" fontId="4" fillId="6" borderId="35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right"/>
    </xf>
    <xf numFmtId="2" fontId="2" fillId="0" borderId="2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right"/>
    </xf>
    <xf numFmtId="1" fontId="2" fillId="0" borderId="4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1" fontId="4" fillId="6" borderId="40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6" borderId="26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/>
    </xf>
    <xf numFmtId="1" fontId="2" fillId="0" borderId="1" xfId="0" quotePrefix="1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3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1" fontId="11" fillId="5" borderId="33" xfId="0" applyNumberFormat="1" applyFont="1" applyFill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1" fontId="1" fillId="6" borderId="35" xfId="0" applyNumberFormat="1" applyFont="1" applyFill="1" applyBorder="1" applyAlignment="1">
      <alignment horizontal="center"/>
    </xf>
    <xf numFmtId="164" fontId="11" fillId="0" borderId="33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0" fontId="11" fillId="0" borderId="40" xfId="0" applyFont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1" fontId="11" fillId="5" borderId="40" xfId="0" applyNumberFormat="1" applyFont="1" applyFill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1" fontId="1" fillId="6" borderId="40" xfId="0" applyNumberFormat="1" applyFont="1" applyFill="1" applyBorder="1" applyAlignment="1">
      <alignment horizontal="center"/>
    </xf>
    <xf numFmtId="164" fontId="11" fillId="0" borderId="4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11" fillId="5" borderId="26" xfId="0" applyNumberFormat="1" applyFont="1" applyFill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1" fontId="1" fillId="6" borderId="26" xfId="0" applyNumberFormat="1" applyFont="1" applyFill="1" applyBorder="1" applyAlignment="1">
      <alignment horizontal="center"/>
    </xf>
    <xf numFmtId="164" fontId="11" fillId="0" borderId="26" xfId="0" applyNumberFormat="1" applyFont="1" applyBorder="1" applyAlignment="1">
      <alignment horizontal="right"/>
    </xf>
    <xf numFmtId="1" fontId="4" fillId="5" borderId="44" xfId="0" applyNumberFormat="1" applyFont="1" applyFill="1" applyBorder="1" applyAlignment="1">
      <alignment horizontal="center"/>
    </xf>
    <xf numFmtId="1" fontId="4" fillId="6" borderId="25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5" borderId="14" xfId="0" applyNumberFormat="1" applyFont="1" applyFill="1" applyBorder="1" applyAlignment="1">
      <alignment horizontal="center"/>
    </xf>
    <xf numFmtId="1" fontId="4" fillId="6" borderId="14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1" fillId="5" borderId="40" xfId="0" applyNumberFormat="1" applyFont="1" applyFill="1" applyBorder="1" applyAlignment="1">
      <alignment horizontal="center"/>
    </xf>
    <xf numFmtId="1" fontId="2" fillId="7" borderId="40" xfId="0" applyNumberFormat="1" applyFont="1" applyFill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7" borderId="23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1" fontId="2" fillId="7" borderId="14" xfId="0" applyNumberFormat="1" applyFont="1" applyFill="1" applyBorder="1" applyAlignment="1">
      <alignment horizontal="center"/>
    </xf>
    <xf numFmtId="1" fontId="11" fillId="7" borderId="40" xfId="0" applyNumberFormat="1" applyFont="1" applyFill="1" applyBorder="1" applyAlignment="1">
      <alignment horizontal="center"/>
    </xf>
    <xf numFmtId="1" fontId="11" fillId="7" borderId="18" xfId="0" applyNumberFormat="1" applyFont="1" applyFill="1" applyBorder="1" applyAlignment="1">
      <alignment horizontal="center"/>
    </xf>
    <xf numFmtId="1" fontId="11" fillId="7" borderId="23" xfId="0" applyNumberFormat="1" applyFont="1" applyFill="1" applyBorder="1" applyAlignment="1">
      <alignment horizontal="center"/>
    </xf>
    <xf numFmtId="1" fontId="2" fillId="7" borderId="42" xfId="0" applyNumberFormat="1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" fontId="2" fillId="7" borderId="12" xfId="0" quotePrefix="1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topLeftCell="A68" zoomScale="140" zoomScaleNormal="140" workbookViewId="0">
      <selection activeCell="K94" sqref="K94"/>
    </sheetView>
  </sheetViews>
  <sheetFormatPr defaultRowHeight="12.75"/>
  <cols>
    <col min="1" max="1" width="16.140625" customWidth="1"/>
    <col min="2" max="2" width="17.140625" customWidth="1"/>
    <col min="3" max="3" width="5.85546875" customWidth="1"/>
    <col min="4" max="4" width="16.42578125" customWidth="1"/>
    <col min="5" max="13" width="5.7109375" customWidth="1"/>
    <col min="14" max="14" width="9.28515625" customWidth="1"/>
    <col min="15" max="15" width="5.28515625" customWidth="1"/>
  </cols>
  <sheetData>
    <row r="1" spans="1:15" ht="27.75">
      <c r="A1" s="203" t="s">
        <v>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7"/>
    </row>
    <row r="2" spans="1:15" ht="15.75" customHeight="1">
      <c r="A2" s="204" t="s">
        <v>16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7" t="s">
        <v>14</v>
      </c>
      <c r="M2" s="208"/>
      <c r="N2" s="208"/>
      <c r="O2" s="18"/>
    </row>
    <row r="3" spans="1:15" ht="9.75" customHeight="1" thickBot="1"/>
    <row r="4" spans="1:15" ht="13.5" thickBot="1">
      <c r="A4" s="209" t="s">
        <v>0</v>
      </c>
      <c r="B4" s="211" t="s">
        <v>10</v>
      </c>
      <c r="C4" s="213" t="s">
        <v>12</v>
      </c>
      <c r="D4" s="215" t="s">
        <v>1</v>
      </c>
      <c r="E4" s="3" t="s">
        <v>2</v>
      </c>
      <c r="F4" s="4"/>
      <c r="G4" s="4"/>
      <c r="H4" s="5"/>
      <c r="I4" s="3" t="s">
        <v>3</v>
      </c>
      <c r="J4" s="4"/>
      <c r="K4" s="4"/>
      <c r="L4" s="5"/>
      <c r="M4" s="217" t="s">
        <v>4</v>
      </c>
      <c r="N4" s="219" t="s">
        <v>5</v>
      </c>
      <c r="O4" s="221" t="s">
        <v>11</v>
      </c>
    </row>
    <row r="5" spans="1:15" ht="13.5" thickBot="1">
      <c r="A5" s="210"/>
      <c r="B5" s="212"/>
      <c r="C5" s="214"/>
      <c r="D5" s="216"/>
      <c r="E5" s="6" t="s">
        <v>6</v>
      </c>
      <c r="F5" s="7" t="s">
        <v>7</v>
      </c>
      <c r="G5" s="8" t="s">
        <v>8</v>
      </c>
      <c r="H5" s="47" t="s">
        <v>9</v>
      </c>
      <c r="I5" s="8" t="s">
        <v>6</v>
      </c>
      <c r="J5" s="7" t="s">
        <v>7</v>
      </c>
      <c r="K5" s="8" t="s">
        <v>8</v>
      </c>
      <c r="L5" s="47" t="s">
        <v>9</v>
      </c>
      <c r="M5" s="218"/>
      <c r="N5" s="220"/>
      <c r="O5" s="222"/>
    </row>
    <row r="6" spans="1:15" ht="13.5" thickBot="1">
      <c r="A6" s="195" t="s">
        <v>18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1:15" ht="13.5" thickBot="1">
      <c r="A7" s="143">
        <v>47</v>
      </c>
      <c r="B7" s="144" t="s">
        <v>29</v>
      </c>
      <c r="C7" s="145">
        <v>2004</v>
      </c>
      <c r="D7" s="146" t="s">
        <v>30</v>
      </c>
      <c r="E7" s="224">
        <v>64</v>
      </c>
      <c r="F7" s="224">
        <v>66</v>
      </c>
      <c r="G7" s="224">
        <v>69</v>
      </c>
      <c r="H7" s="223">
        <f t="shared" ref="H7:H13" si="0">IF(MAX(E7:G7)&lt;0,0,MAX(E7:G7))</f>
        <v>69</v>
      </c>
      <c r="I7" s="224">
        <v>85</v>
      </c>
      <c r="J7" s="224">
        <v>88</v>
      </c>
      <c r="K7" s="230">
        <v>90</v>
      </c>
      <c r="L7" s="147">
        <f t="shared" ref="L7:L13" si="1">IF(MAX(I7:K7)&lt;0,0,MAX(I7:K7))</f>
        <v>90</v>
      </c>
      <c r="M7" s="149">
        <f t="shared" ref="M7:M13" si="2">SUM(H7,L7)</f>
        <v>159</v>
      </c>
      <c r="N7" s="150">
        <f t="shared" ref="N7:N13" si="3">IF(ISNUMBER(A7), (IF(175.508&lt; A7,M7, TRUNC(10^(0.75194503*((LOG((A7/175.508)/LOG(10))*(LOG((A7/175.508)/LOG(10)))))),4)*M7)), 0)</f>
        <v>280.26929999999999</v>
      </c>
      <c r="O7" s="148"/>
    </row>
    <row r="8" spans="1:15" ht="13.5" thickBot="1">
      <c r="A8" s="187">
        <v>54.9</v>
      </c>
      <c r="B8" s="188" t="s">
        <v>31</v>
      </c>
      <c r="C8" s="189">
        <v>2004</v>
      </c>
      <c r="D8" s="190" t="s">
        <v>30</v>
      </c>
      <c r="E8" s="225">
        <v>65</v>
      </c>
      <c r="F8" s="225">
        <v>68</v>
      </c>
      <c r="G8" s="225">
        <v>71</v>
      </c>
      <c r="H8" s="223">
        <f t="shared" si="0"/>
        <v>71</v>
      </c>
      <c r="I8" s="225">
        <v>83</v>
      </c>
      <c r="J8" s="35">
        <v>-87</v>
      </c>
      <c r="K8" s="191">
        <v>-89</v>
      </c>
      <c r="L8" s="147">
        <f t="shared" si="1"/>
        <v>83</v>
      </c>
      <c r="M8" s="149">
        <f t="shared" si="2"/>
        <v>154</v>
      </c>
      <c r="N8" s="150">
        <f t="shared" si="3"/>
        <v>239.3622</v>
      </c>
      <c r="O8" s="191"/>
    </row>
    <row r="9" spans="1:15" ht="13.5" thickBot="1">
      <c r="A9" s="187">
        <v>54.1</v>
      </c>
      <c r="B9" s="188" t="s">
        <v>32</v>
      </c>
      <c r="C9" s="189">
        <v>2004</v>
      </c>
      <c r="D9" s="190" t="s">
        <v>30</v>
      </c>
      <c r="E9" s="225">
        <v>64</v>
      </c>
      <c r="F9" s="225">
        <v>67</v>
      </c>
      <c r="G9" s="225">
        <v>70</v>
      </c>
      <c r="H9" s="223">
        <f t="shared" si="0"/>
        <v>70</v>
      </c>
      <c r="I9" s="225">
        <v>85</v>
      </c>
      <c r="J9" s="225">
        <v>91</v>
      </c>
      <c r="K9" s="231">
        <v>94</v>
      </c>
      <c r="L9" s="147">
        <f t="shared" si="1"/>
        <v>94</v>
      </c>
      <c r="M9" s="149">
        <f t="shared" si="2"/>
        <v>164</v>
      </c>
      <c r="N9" s="150">
        <f t="shared" si="3"/>
        <v>257.79160000000002</v>
      </c>
      <c r="O9" s="191"/>
    </row>
    <row r="10" spans="1:15" ht="13.5" thickBot="1">
      <c r="A10" s="151">
        <v>55</v>
      </c>
      <c r="B10" s="152" t="s">
        <v>34</v>
      </c>
      <c r="C10" s="153">
        <v>2003</v>
      </c>
      <c r="D10" s="154" t="s">
        <v>33</v>
      </c>
      <c r="E10" s="226">
        <v>83</v>
      </c>
      <c r="F10" s="38">
        <v>-85</v>
      </c>
      <c r="G10" s="38">
        <v>-86</v>
      </c>
      <c r="H10" s="223">
        <f t="shared" si="0"/>
        <v>83</v>
      </c>
      <c r="I10" s="38">
        <v>-107</v>
      </c>
      <c r="J10" s="38">
        <v>-107</v>
      </c>
      <c r="K10" s="228">
        <v>107</v>
      </c>
      <c r="L10" s="155">
        <f t="shared" si="1"/>
        <v>107</v>
      </c>
      <c r="M10" s="156">
        <f t="shared" si="2"/>
        <v>190</v>
      </c>
      <c r="N10" s="157">
        <f t="shared" si="3"/>
        <v>294.91800000000001</v>
      </c>
      <c r="O10" s="126"/>
    </row>
    <row r="11" spans="1:15" ht="13.5" thickBot="1">
      <c r="A11" s="183">
        <v>54.8</v>
      </c>
      <c r="B11" s="184" t="s">
        <v>35</v>
      </c>
      <c r="C11" s="185">
        <v>2002</v>
      </c>
      <c r="D11" s="186" t="s">
        <v>30</v>
      </c>
      <c r="E11" s="227">
        <v>85</v>
      </c>
      <c r="F11" s="227">
        <v>88</v>
      </c>
      <c r="G11" s="40">
        <v>-90</v>
      </c>
      <c r="H11" s="223">
        <f t="shared" si="0"/>
        <v>88</v>
      </c>
      <c r="I11" s="40">
        <v>-100</v>
      </c>
      <c r="J11" s="227">
        <v>110</v>
      </c>
      <c r="K11" s="232">
        <v>113</v>
      </c>
      <c r="L11" s="147">
        <f t="shared" si="1"/>
        <v>113</v>
      </c>
      <c r="M11" s="149">
        <f t="shared" si="2"/>
        <v>201</v>
      </c>
      <c r="N11" s="150">
        <f t="shared" si="3"/>
        <v>312.85649999999998</v>
      </c>
      <c r="O11" s="127"/>
    </row>
    <row r="12" spans="1:15">
      <c r="A12" s="183">
        <v>54.6</v>
      </c>
      <c r="B12" s="184" t="s">
        <v>37</v>
      </c>
      <c r="C12" s="185">
        <v>2002</v>
      </c>
      <c r="D12" s="186" t="s">
        <v>36</v>
      </c>
      <c r="E12" s="40">
        <v>-82</v>
      </c>
      <c r="F12" s="227">
        <v>82</v>
      </c>
      <c r="G12" s="227">
        <v>86</v>
      </c>
      <c r="H12" s="223">
        <f t="shared" si="0"/>
        <v>86</v>
      </c>
      <c r="I12" s="227">
        <v>106</v>
      </c>
      <c r="J12" s="40">
        <v>-111</v>
      </c>
      <c r="K12" s="127">
        <v>-116</v>
      </c>
      <c r="L12" s="147">
        <f t="shared" si="1"/>
        <v>106</v>
      </c>
      <c r="M12" s="149">
        <f t="shared" si="2"/>
        <v>192</v>
      </c>
      <c r="N12" s="150">
        <f t="shared" si="3"/>
        <v>299.67359999999996</v>
      </c>
      <c r="O12" s="127"/>
    </row>
    <row r="13" spans="1:15" ht="13.5" thickBot="1">
      <c r="A13" s="158"/>
      <c r="B13" s="159"/>
      <c r="C13" s="160"/>
      <c r="D13" s="161"/>
      <c r="E13" s="112"/>
      <c r="F13" s="112"/>
      <c r="G13" s="112"/>
      <c r="H13" s="162">
        <f t="shared" si="0"/>
        <v>0</v>
      </c>
      <c r="I13" s="112"/>
      <c r="J13" s="112"/>
      <c r="K13" s="163"/>
      <c r="L13" s="162">
        <f t="shared" si="1"/>
        <v>0</v>
      </c>
      <c r="M13" s="164">
        <f t="shared" si="2"/>
        <v>0</v>
      </c>
      <c r="N13" s="165">
        <f t="shared" si="3"/>
        <v>0</v>
      </c>
      <c r="O13" s="163"/>
    </row>
    <row r="14" spans="1:15" ht="13.5" hidden="1" thickBot="1">
      <c r="A14" s="30"/>
      <c r="B14" s="136"/>
      <c r="C14" s="137"/>
      <c r="D14" s="138"/>
      <c r="E14" s="34"/>
      <c r="F14" s="34"/>
      <c r="G14" s="34"/>
      <c r="H14" s="139">
        <f t="shared" ref="H14:H15" si="4">IF(MAX(E14:G14)&lt;0,0,MAX(E14:G14))</f>
        <v>0</v>
      </c>
      <c r="I14" s="34"/>
      <c r="J14" s="34"/>
      <c r="K14" s="140"/>
      <c r="L14" s="139">
        <f t="shared" ref="L14:L17" si="5">IF(MAX(I14:K14)&lt;0,0,MAX(I14:K14))</f>
        <v>0</v>
      </c>
      <c r="M14" s="141">
        <f t="shared" ref="M14:M17" si="6">SUM(H14,L14)</f>
        <v>0</v>
      </c>
      <c r="N14" s="142">
        <f t="shared" ref="N14:N18" si="7">IF(ISNUMBER(A14), (IF(175.508&lt; A14,M14, TRUNC(10^(0.75194503*((LOG((A14/175.508)/LOG(10))*(LOG((A14/175.508)/LOG(10)))))),4)*M14)), 0)</f>
        <v>0</v>
      </c>
      <c r="O14" s="76">
        <f t="shared" ref="O14:O17" si="8">RANK(M14,(M13:M14))</f>
        <v>1</v>
      </c>
    </row>
    <row r="15" spans="1:15" ht="13.5" hidden="1" thickBot="1">
      <c r="A15" s="11"/>
      <c r="B15" s="23"/>
      <c r="C15" s="24"/>
      <c r="D15" s="55"/>
      <c r="E15" s="37"/>
      <c r="F15" s="37"/>
      <c r="G15" s="37"/>
      <c r="H15" s="48">
        <f t="shared" si="4"/>
        <v>0</v>
      </c>
      <c r="I15" s="37"/>
      <c r="J15" s="37"/>
      <c r="K15" s="56"/>
      <c r="L15" s="48">
        <f t="shared" si="5"/>
        <v>0</v>
      </c>
      <c r="M15" s="84">
        <f t="shared" si="6"/>
        <v>0</v>
      </c>
      <c r="N15" s="46">
        <f t="shared" si="7"/>
        <v>0</v>
      </c>
      <c r="O15" s="71">
        <f t="shared" si="8"/>
        <v>1</v>
      </c>
    </row>
    <row r="16" spans="1:15" ht="13.5" hidden="1" thickBot="1">
      <c r="A16" s="11"/>
      <c r="B16" s="23"/>
      <c r="C16" s="24"/>
      <c r="D16" s="55"/>
      <c r="E16" s="37"/>
      <c r="F16" s="37"/>
      <c r="G16" s="37"/>
      <c r="H16" s="48">
        <f t="shared" ref="H16:H18" si="9">IF(MAX(E16:G16)&lt;0,0,MAX(E16:G16))</f>
        <v>0</v>
      </c>
      <c r="I16" s="37"/>
      <c r="J16" s="37"/>
      <c r="K16" s="56"/>
      <c r="L16" s="48">
        <f t="shared" si="5"/>
        <v>0</v>
      </c>
      <c r="M16" s="84">
        <f t="shared" si="6"/>
        <v>0</v>
      </c>
      <c r="N16" s="46">
        <f t="shared" si="7"/>
        <v>0</v>
      </c>
      <c r="O16" s="71">
        <f t="shared" si="8"/>
        <v>1</v>
      </c>
    </row>
    <row r="17" spans="1:15" ht="13.5" hidden="1" thickBot="1">
      <c r="A17" s="11"/>
      <c r="B17" s="23"/>
      <c r="C17" s="24"/>
      <c r="D17" s="55"/>
      <c r="E17" s="37"/>
      <c r="F17" s="37"/>
      <c r="G17" s="37"/>
      <c r="H17" s="48">
        <f t="shared" si="9"/>
        <v>0</v>
      </c>
      <c r="I17" s="37"/>
      <c r="J17" s="37"/>
      <c r="K17" s="56"/>
      <c r="L17" s="48">
        <f t="shared" si="5"/>
        <v>0</v>
      </c>
      <c r="M17" s="84">
        <f t="shared" si="6"/>
        <v>0</v>
      </c>
      <c r="N17" s="46">
        <f t="shared" si="7"/>
        <v>0</v>
      </c>
      <c r="O17" s="71">
        <f t="shared" si="8"/>
        <v>1</v>
      </c>
    </row>
    <row r="18" spans="1:15" ht="13.5" hidden="1" thickBot="1">
      <c r="A18" s="11"/>
      <c r="B18" s="23"/>
      <c r="C18" s="24"/>
      <c r="D18" s="55"/>
      <c r="E18" s="37"/>
      <c r="F18" s="37"/>
      <c r="G18" s="37"/>
      <c r="H18" s="48">
        <f t="shared" si="9"/>
        <v>0</v>
      </c>
      <c r="I18" s="37"/>
      <c r="J18" s="37"/>
      <c r="K18" s="56"/>
      <c r="L18" s="48">
        <f t="shared" ref="L18" si="10">IF(MAX(I18:K18)&lt;0,0,MAX(I18:K18))</f>
        <v>0</v>
      </c>
      <c r="M18" s="84">
        <f t="shared" ref="M18" si="11">SUM(H18,L18)</f>
        <v>0</v>
      </c>
      <c r="N18" s="46">
        <f t="shared" si="7"/>
        <v>0</v>
      </c>
      <c r="O18" s="71">
        <f>RANK(M18,(M7:M18))</f>
        <v>7</v>
      </c>
    </row>
    <row r="19" spans="1:15" ht="13.5" thickBot="1">
      <c r="A19" s="198" t="s">
        <v>19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/>
    </row>
    <row r="20" spans="1:15" ht="13.5" hidden="1" thickBot="1">
      <c r="A20" s="25"/>
      <c r="B20" s="26"/>
      <c r="C20" s="27"/>
      <c r="D20" s="28"/>
      <c r="E20" s="37"/>
      <c r="F20" s="37"/>
      <c r="G20" s="37"/>
      <c r="H20" s="49">
        <f t="shared" ref="H20:H86" si="12">IF(MAX(E20:G20)&lt;0,0,MAX(E20:G20))</f>
        <v>0</v>
      </c>
      <c r="I20" s="37"/>
      <c r="J20" s="37"/>
      <c r="K20" s="37"/>
      <c r="L20" s="49">
        <f t="shared" ref="L20:L86" si="13">IF(MAX(I20:K20)&lt;0,0,MAX(I20:K20))</f>
        <v>0</v>
      </c>
      <c r="M20" s="85">
        <f>SUM(H20,L20)</f>
        <v>0</v>
      </c>
      <c r="N20" s="29">
        <f t="shared" ref="N20:N86" si="14">IF(ISNUMBER(A20), (IF(175.508&lt; A20,M20, TRUNC(10^(0.75194503*((LOG((A20/175.508)/LOG(10))*(LOG((A20/175.508)/LOG(10)))))),4)*M20)), 0)</f>
        <v>0</v>
      </c>
      <c r="O20" s="75">
        <f>RANK(M20,(M20:M25))</f>
        <v>4</v>
      </c>
    </row>
    <row r="21" spans="1:15" ht="13.5" hidden="1" thickBot="1">
      <c r="A21" s="19"/>
      <c r="B21" s="21"/>
      <c r="C21" s="20"/>
      <c r="D21" s="22"/>
      <c r="E21" s="39"/>
      <c r="F21" s="40"/>
      <c r="G21" s="39"/>
      <c r="H21" s="53">
        <f t="shared" si="12"/>
        <v>0</v>
      </c>
      <c r="I21" s="39"/>
      <c r="J21" s="39"/>
      <c r="K21" s="39"/>
      <c r="L21" s="53">
        <f t="shared" si="13"/>
        <v>0</v>
      </c>
      <c r="M21" s="167">
        <f t="shared" ref="M21:M86" si="15">SUM(H21,L21)</f>
        <v>0</v>
      </c>
      <c r="N21" s="168">
        <f t="shared" si="14"/>
        <v>0</v>
      </c>
      <c r="O21" s="77">
        <f>RANK(M21,(M20:M25))</f>
        <v>4</v>
      </c>
    </row>
    <row r="22" spans="1:15">
      <c r="A22" s="169">
        <v>60.9</v>
      </c>
      <c r="B22" s="170" t="s">
        <v>38</v>
      </c>
      <c r="C22" s="171">
        <v>2001</v>
      </c>
      <c r="D22" s="172" t="s">
        <v>30</v>
      </c>
      <c r="E22" s="229">
        <v>95</v>
      </c>
      <c r="F22" s="229">
        <v>100</v>
      </c>
      <c r="G22" s="173">
        <v>-104</v>
      </c>
      <c r="H22" s="174">
        <f>IF(MAX(E22:G22)&lt;0,0,MAX(E22:G22))</f>
        <v>100</v>
      </c>
      <c r="I22" s="229">
        <v>115</v>
      </c>
      <c r="J22" s="173">
        <v>0</v>
      </c>
      <c r="K22" s="173">
        <v>0</v>
      </c>
      <c r="L22" s="174">
        <f>IF(MAX(I22:K22)&lt;0,0,MAX(I22:K22))</f>
        <v>115</v>
      </c>
      <c r="M22" s="175">
        <f>SUM(H22,L22)</f>
        <v>215</v>
      </c>
      <c r="N22" s="176">
        <f>IF(ISNUMBER(A22), (IF(175.508&lt; A22,M22, TRUNC(10^(0.75194503*((LOG((A22/175.508)/LOG(10))*(LOG((A22/175.508)/LOG(10)))))),4)*M22)), 0)</f>
        <v>309.96550000000002</v>
      </c>
      <c r="O22" s="126"/>
    </row>
    <row r="23" spans="1:15">
      <c r="A23" s="151">
        <v>57.8</v>
      </c>
      <c r="B23" s="1" t="s">
        <v>39</v>
      </c>
      <c r="C23" s="60">
        <v>2000</v>
      </c>
      <c r="D23" s="9" t="s">
        <v>40</v>
      </c>
      <c r="E23" s="226">
        <v>70</v>
      </c>
      <c r="F23" s="226">
        <v>73</v>
      </c>
      <c r="G23" s="38">
        <v>-75</v>
      </c>
      <c r="H23" s="50">
        <f>IF(MAX(E23:G23)&lt;0,0,MAX(E23:G23))</f>
        <v>73</v>
      </c>
      <c r="I23" s="226">
        <v>90</v>
      </c>
      <c r="J23" s="38">
        <v>-95</v>
      </c>
      <c r="K23" s="226">
        <v>95</v>
      </c>
      <c r="L23" s="50">
        <f>IF(MAX(I23:K23)&lt;0,0,MAX(I23:K23))</f>
        <v>95</v>
      </c>
      <c r="M23" s="130">
        <f>SUM(H23,L23)</f>
        <v>168</v>
      </c>
      <c r="N23" s="10">
        <f>IF(ISNUMBER(A23), (IF(175.508&lt; A23,M23, TRUNC(10^(0.75194503*((LOG((A23/175.508)/LOG(10))*(LOG((A23/175.508)/LOG(10)))))),4)*M23)), 0)</f>
        <v>251.34479999999999</v>
      </c>
      <c r="O23" s="126"/>
    </row>
    <row r="24" spans="1:15">
      <c r="A24" s="177">
        <v>60</v>
      </c>
      <c r="B24" s="152" t="s">
        <v>41</v>
      </c>
      <c r="C24" s="153">
        <v>2002</v>
      </c>
      <c r="D24" s="154" t="s">
        <v>36</v>
      </c>
      <c r="E24" s="226">
        <v>81</v>
      </c>
      <c r="F24" s="226">
        <v>85</v>
      </c>
      <c r="G24" s="228">
        <v>90</v>
      </c>
      <c r="H24" s="50">
        <f>IF(MAX(E24:G24)&lt;0,0,MAX(E24:G24))</f>
        <v>90</v>
      </c>
      <c r="I24" s="226">
        <v>98</v>
      </c>
      <c r="J24" s="38">
        <v>-102</v>
      </c>
      <c r="K24" s="226">
        <v>102</v>
      </c>
      <c r="L24" s="50">
        <f>IF(MAX(I24:K24)&lt;0,0,MAX(I24:K24))</f>
        <v>102</v>
      </c>
      <c r="M24" s="130">
        <f>SUM(H24,L24)</f>
        <v>192</v>
      </c>
      <c r="N24" s="10">
        <f>IF(ISNUMBER(A24), (IF(175.508&lt; A24,M24, TRUNC(10^(0.75194503*((LOG((A24/175.508)/LOG(10))*(LOG((A24/175.508)/LOG(10)))))),4)*M24)), 0)</f>
        <v>279.68640000000005</v>
      </c>
      <c r="O24" s="126"/>
    </row>
    <row r="25" spans="1:15" ht="13.5" thickBot="1">
      <c r="A25" s="158"/>
      <c r="B25" s="109"/>
      <c r="C25" s="121"/>
      <c r="D25" s="111"/>
      <c r="E25" s="112"/>
      <c r="F25" s="112"/>
      <c r="G25" s="112"/>
      <c r="H25" s="114">
        <f>IF(MAX(E25:G25)&lt;0,0,MAX(E25:G25))</f>
        <v>0</v>
      </c>
      <c r="I25" s="112"/>
      <c r="J25" s="112"/>
      <c r="K25" s="112"/>
      <c r="L25" s="114">
        <f>IF(MAX(I25:K25)&lt;0,0,MAX(I25:K25))</f>
        <v>0</v>
      </c>
      <c r="M25" s="131">
        <f>SUM(H25,L25)</f>
        <v>0</v>
      </c>
      <c r="N25" s="45">
        <f>IF(ISNUMBER(A25), (IF(175.508&lt; A25,M25, TRUNC(10^(0.75194503*((LOG((A25/175.508)/LOG(10))*(LOG((A25/175.508)/LOG(10)))))),4)*M25)), 0)</f>
        <v>0</v>
      </c>
      <c r="O25" s="128"/>
    </row>
    <row r="26" spans="1:15" ht="13.5" thickBot="1">
      <c r="A26" s="192" t="s">
        <v>20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4"/>
    </row>
    <row r="27" spans="1:15" ht="13.5" thickBot="1">
      <c r="A27" s="143">
        <v>66.5</v>
      </c>
      <c r="B27" s="100" t="s">
        <v>42</v>
      </c>
      <c r="C27" s="65">
        <v>2004</v>
      </c>
      <c r="D27" s="102" t="s">
        <v>33</v>
      </c>
      <c r="E27" s="224">
        <v>90</v>
      </c>
      <c r="F27" s="224">
        <v>93</v>
      </c>
      <c r="G27" s="103">
        <v>-95</v>
      </c>
      <c r="H27" s="66">
        <f t="shared" ref="H27:H32" si="16">IF(MAX(E27:G27)&lt;0,0,MAX(E27:G27))</f>
        <v>93</v>
      </c>
      <c r="I27" s="224">
        <v>110</v>
      </c>
      <c r="J27" s="224">
        <v>115</v>
      </c>
      <c r="K27" s="103">
        <v>-118</v>
      </c>
      <c r="L27" s="66">
        <f t="shared" ref="L27:L32" si="17">IF(MAX(I27:K27)&lt;0,0,MAX(I27:K27))</f>
        <v>115</v>
      </c>
      <c r="M27" s="129">
        <f t="shared" ref="M27:M32" si="18">SUM(H27,L27)</f>
        <v>208</v>
      </c>
      <c r="N27" s="106">
        <f t="shared" ref="N27:N32" si="19">IF(ISNUMBER(A27), (IF(175.508&lt; A27,M27, TRUNC(10^(0.75194503*((LOG((A27/175.508)/LOG(10))*(LOG((A27/175.508)/LOG(10)))))),4)*M27)), 0)</f>
        <v>282.9008</v>
      </c>
      <c r="O27" s="127"/>
    </row>
    <row r="28" spans="1:15" ht="13.5" thickBot="1">
      <c r="A28" s="187">
        <v>64.900000000000006</v>
      </c>
      <c r="B28" s="26" t="s">
        <v>43</v>
      </c>
      <c r="C28" s="70">
        <v>1999</v>
      </c>
      <c r="D28" s="28" t="s">
        <v>33</v>
      </c>
      <c r="E28" s="225">
        <v>80</v>
      </c>
      <c r="F28" s="35">
        <v>-85</v>
      </c>
      <c r="G28" s="35">
        <v>0</v>
      </c>
      <c r="H28" s="66">
        <f t="shared" si="16"/>
        <v>80</v>
      </c>
      <c r="I28" s="225">
        <v>95</v>
      </c>
      <c r="J28" s="35">
        <v>-100</v>
      </c>
      <c r="K28" s="35">
        <v>0</v>
      </c>
      <c r="L28" s="66">
        <f t="shared" si="17"/>
        <v>95</v>
      </c>
      <c r="M28" s="129">
        <f t="shared" si="18"/>
        <v>175</v>
      </c>
      <c r="N28" s="106">
        <f t="shared" si="19"/>
        <v>241.76249999999999</v>
      </c>
      <c r="O28" s="127"/>
    </row>
    <row r="29" spans="1:15">
      <c r="A29" s="187">
        <v>64</v>
      </c>
      <c r="B29" s="26" t="s">
        <v>44</v>
      </c>
      <c r="C29" s="70">
        <v>2000</v>
      </c>
      <c r="D29" s="28" t="s">
        <v>30</v>
      </c>
      <c r="E29" s="225">
        <v>98</v>
      </c>
      <c r="F29" s="35">
        <v>-103</v>
      </c>
      <c r="G29" s="225">
        <v>103</v>
      </c>
      <c r="H29" s="66">
        <f t="shared" si="16"/>
        <v>103</v>
      </c>
      <c r="I29" s="225">
        <v>126</v>
      </c>
      <c r="J29" s="35">
        <v>-130</v>
      </c>
      <c r="K29" s="35">
        <v>-130</v>
      </c>
      <c r="L29" s="66">
        <f t="shared" si="17"/>
        <v>126</v>
      </c>
      <c r="M29" s="129">
        <f t="shared" si="18"/>
        <v>229</v>
      </c>
      <c r="N29" s="106">
        <f t="shared" si="19"/>
        <v>319.27180000000004</v>
      </c>
      <c r="O29" s="127"/>
    </row>
    <row r="30" spans="1:15">
      <c r="A30" s="151">
        <v>66.7</v>
      </c>
      <c r="B30" s="1" t="s">
        <v>45</v>
      </c>
      <c r="C30" s="60">
        <v>2000</v>
      </c>
      <c r="D30" s="9" t="s">
        <v>46</v>
      </c>
      <c r="E30" s="226">
        <v>94</v>
      </c>
      <c r="F30" s="38">
        <v>-97</v>
      </c>
      <c r="G30" s="226">
        <v>97</v>
      </c>
      <c r="H30" s="50">
        <f t="shared" si="16"/>
        <v>97</v>
      </c>
      <c r="I30" s="226">
        <v>116</v>
      </c>
      <c r="J30" s="226">
        <v>120</v>
      </c>
      <c r="K30" s="38">
        <v>-124</v>
      </c>
      <c r="L30" s="50">
        <f t="shared" si="17"/>
        <v>120</v>
      </c>
      <c r="M30" s="130">
        <f t="shared" si="18"/>
        <v>217</v>
      </c>
      <c r="N30" s="10">
        <f t="shared" si="19"/>
        <v>294.57749999999999</v>
      </c>
      <c r="O30" s="127"/>
    </row>
    <row r="31" spans="1:15">
      <c r="A31" s="151"/>
      <c r="B31" s="1"/>
      <c r="C31" s="60"/>
      <c r="D31" s="9"/>
      <c r="E31" s="38"/>
      <c r="F31" s="38"/>
      <c r="G31" s="38"/>
      <c r="H31" s="50">
        <f t="shared" si="16"/>
        <v>0</v>
      </c>
      <c r="I31" s="38"/>
      <c r="J31" s="38"/>
      <c r="K31" s="38"/>
      <c r="L31" s="50">
        <f t="shared" si="17"/>
        <v>0</v>
      </c>
      <c r="M31" s="130">
        <f t="shared" si="18"/>
        <v>0</v>
      </c>
      <c r="N31" s="10">
        <f t="shared" si="19"/>
        <v>0</v>
      </c>
      <c r="O31" s="127"/>
    </row>
    <row r="32" spans="1:15" ht="13.5" thickBot="1">
      <c r="A32" s="158"/>
      <c r="B32" s="109"/>
      <c r="C32" s="121"/>
      <c r="D32" s="111"/>
      <c r="E32" s="112"/>
      <c r="F32" s="112"/>
      <c r="G32" s="112"/>
      <c r="H32" s="114">
        <f t="shared" si="16"/>
        <v>0</v>
      </c>
      <c r="I32" s="112"/>
      <c r="J32" s="112"/>
      <c r="K32" s="112"/>
      <c r="L32" s="114">
        <f t="shared" si="17"/>
        <v>0</v>
      </c>
      <c r="M32" s="131">
        <f t="shared" si="18"/>
        <v>0</v>
      </c>
      <c r="N32" s="45">
        <f t="shared" si="19"/>
        <v>0</v>
      </c>
      <c r="O32" s="127"/>
    </row>
    <row r="33" spans="1:15" hidden="1">
      <c r="A33" s="92"/>
      <c r="B33" s="93"/>
      <c r="C33" s="94"/>
      <c r="D33" s="95"/>
      <c r="E33" s="34"/>
      <c r="F33" s="34"/>
      <c r="G33" s="34"/>
      <c r="H33" s="49">
        <f t="shared" si="12"/>
        <v>0</v>
      </c>
      <c r="I33" s="34"/>
      <c r="J33" s="97"/>
      <c r="K33" s="96"/>
      <c r="L33" s="166">
        <f t="shared" si="13"/>
        <v>0</v>
      </c>
      <c r="M33" s="85">
        <f t="shared" si="15"/>
        <v>0</v>
      </c>
      <c r="N33" s="29">
        <f t="shared" si="14"/>
        <v>0</v>
      </c>
      <c r="O33" s="75">
        <f>RANK(M33,(M32:M41))</f>
        <v>3</v>
      </c>
    </row>
    <row r="34" spans="1:15" hidden="1">
      <c r="A34" s="19"/>
      <c r="B34" s="21"/>
      <c r="C34" s="20"/>
      <c r="D34" s="22"/>
      <c r="E34" s="37"/>
      <c r="F34" s="37"/>
      <c r="G34" s="37"/>
      <c r="H34" s="50">
        <f t="shared" si="12"/>
        <v>0</v>
      </c>
      <c r="I34" s="37"/>
      <c r="J34" s="40"/>
      <c r="K34" s="39"/>
      <c r="L34" s="53">
        <f t="shared" si="13"/>
        <v>0</v>
      </c>
      <c r="M34" s="86">
        <f t="shared" si="15"/>
        <v>0</v>
      </c>
      <c r="N34" s="10">
        <f t="shared" si="14"/>
        <v>0</v>
      </c>
      <c r="O34" s="75">
        <f>RANK(M34,(M33:M42))</f>
        <v>4</v>
      </c>
    </row>
    <row r="35" spans="1:15" hidden="1">
      <c r="A35" s="19"/>
      <c r="B35" s="21"/>
      <c r="C35" s="20"/>
      <c r="D35" s="22"/>
      <c r="E35" s="39"/>
      <c r="F35" s="37"/>
      <c r="G35" s="39"/>
      <c r="H35" s="50">
        <f t="shared" si="12"/>
        <v>0</v>
      </c>
      <c r="I35" s="37"/>
      <c r="J35" s="40"/>
      <c r="K35" s="37"/>
      <c r="L35" s="53">
        <f t="shared" si="13"/>
        <v>0</v>
      </c>
      <c r="M35" s="86">
        <f t="shared" si="15"/>
        <v>0</v>
      </c>
      <c r="N35" s="10">
        <f t="shared" si="14"/>
        <v>0</v>
      </c>
      <c r="O35" s="75">
        <f>RANK(M35,(M27:M38))</f>
        <v>5</v>
      </c>
    </row>
    <row r="36" spans="1:15" hidden="1">
      <c r="A36" s="19"/>
      <c r="B36" s="21"/>
      <c r="C36" s="20"/>
      <c r="D36" s="22"/>
      <c r="E36" s="37"/>
      <c r="F36" s="40"/>
      <c r="G36" s="37"/>
      <c r="H36" s="50">
        <f t="shared" si="12"/>
        <v>0</v>
      </c>
      <c r="I36" s="39"/>
      <c r="J36" s="37"/>
      <c r="K36" s="39"/>
      <c r="L36" s="53">
        <f t="shared" ref="L36:L38" si="20">IF(MAX(I36:K36)&lt;0,0,MAX(I36:K36))</f>
        <v>0</v>
      </c>
      <c r="M36" s="86">
        <f t="shared" ref="M36:M38" si="21">SUM(H36,L36)</f>
        <v>0</v>
      </c>
      <c r="N36" s="10">
        <f t="shared" ref="N36:N38" si="22">IF(ISNUMBER(A36), (IF(175.508&lt; A36,M36, TRUNC(10^(0.75194503*((LOG((A36/175.508)/LOG(10))*(LOG((A36/175.508)/LOG(10)))))),4)*M36)), 0)</f>
        <v>0</v>
      </c>
      <c r="O36" s="75">
        <f>RANK(M36,(M27:M38))</f>
        <v>5</v>
      </c>
    </row>
    <row r="37" spans="1:15" hidden="1">
      <c r="A37" s="19"/>
      <c r="B37" s="21"/>
      <c r="C37" s="20"/>
      <c r="D37" s="22"/>
      <c r="E37" s="37"/>
      <c r="F37" s="40"/>
      <c r="G37" s="37"/>
      <c r="H37" s="50">
        <f t="shared" si="12"/>
        <v>0</v>
      </c>
      <c r="I37" s="39"/>
      <c r="J37" s="37"/>
      <c r="K37" s="39"/>
      <c r="L37" s="53">
        <f t="shared" si="13"/>
        <v>0</v>
      </c>
      <c r="M37" s="86">
        <f t="shared" si="15"/>
        <v>0</v>
      </c>
      <c r="N37" s="10">
        <f t="shared" si="14"/>
        <v>0</v>
      </c>
      <c r="O37" s="75">
        <f>RANK(M37,(M36:M48))</f>
        <v>4</v>
      </c>
    </row>
    <row r="38" spans="1:15" ht="13.5" hidden="1" thickBot="1">
      <c r="A38" s="11"/>
      <c r="B38" s="12"/>
      <c r="C38" s="16"/>
      <c r="D38" s="13"/>
      <c r="E38" s="41"/>
      <c r="F38" s="37"/>
      <c r="G38" s="37"/>
      <c r="H38" s="51">
        <f t="shared" si="12"/>
        <v>0</v>
      </c>
      <c r="I38" s="37"/>
      <c r="J38" s="37"/>
      <c r="K38" s="41"/>
      <c r="L38" s="51">
        <f t="shared" si="20"/>
        <v>0</v>
      </c>
      <c r="M38" s="87">
        <f t="shared" si="21"/>
        <v>0</v>
      </c>
      <c r="N38" s="14">
        <f t="shared" si="22"/>
        <v>0</v>
      </c>
      <c r="O38" s="71">
        <f>RANK(M38,(M27:M38))</f>
        <v>5</v>
      </c>
    </row>
    <row r="39" spans="1:15" ht="13.5" thickBot="1">
      <c r="A39" s="192" t="s">
        <v>25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1:15" s="54" customFormat="1">
      <c r="A40" s="82">
        <v>72</v>
      </c>
      <c r="B40" s="64" t="s">
        <v>47</v>
      </c>
      <c r="C40" s="65">
        <v>2001</v>
      </c>
      <c r="D40" s="65" t="s">
        <v>30</v>
      </c>
      <c r="E40" s="224">
        <v>100</v>
      </c>
      <c r="F40" s="224">
        <v>104</v>
      </c>
      <c r="G40" s="103">
        <v>-110</v>
      </c>
      <c r="H40" s="66">
        <f>IF(MAX(E40:G40)&lt;0,0,MAX(E40:G40))</f>
        <v>104</v>
      </c>
      <c r="I40" s="224">
        <v>130</v>
      </c>
      <c r="J40" s="224">
        <v>136</v>
      </c>
      <c r="K40" s="103">
        <v>-140</v>
      </c>
      <c r="L40" s="66">
        <f>IF(MAX(I40:K40)&lt;0,0,MAX(I40:K40))</f>
        <v>136</v>
      </c>
      <c r="M40" s="129">
        <f>SUM(H40,L40)</f>
        <v>240</v>
      </c>
      <c r="N40" s="106">
        <f>IF(ISNUMBER(A40), (IF(175.508&lt; A40,M40, TRUNC(10^(0.75194503*((LOG((A40/175.508)/LOG(10))*(LOG((A40/175.508)/LOG(10)))))),4)*M40)), 0)</f>
        <v>311.01600000000002</v>
      </c>
      <c r="O40" s="126"/>
    </row>
    <row r="41" spans="1:15" s="54" customFormat="1">
      <c r="A41" s="81">
        <v>71.599999999999994</v>
      </c>
      <c r="B41" s="59" t="s">
        <v>48</v>
      </c>
      <c r="C41" s="60">
        <v>1999</v>
      </c>
      <c r="D41" s="60" t="s">
        <v>49</v>
      </c>
      <c r="E41" s="226">
        <v>80</v>
      </c>
      <c r="F41" s="226">
        <v>88</v>
      </c>
      <c r="G41" s="226">
        <v>93</v>
      </c>
      <c r="H41" s="50">
        <f>IF(MAX(E41:G41)&lt;0,0,MAX(E41:G41))</f>
        <v>93</v>
      </c>
      <c r="I41" s="226">
        <v>105</v>
      </c>
      <c r="J41" s="38">
        <v>-113</v>
      </c>
      <c r="K41" s="135">
        <v>-113</v>
      </c>
      <c r="L41" s="50">
        <f>IF(MAX(I41:K41)&lt;0,0,MAX(I41:K41))</f>
        <v>105</v>
      </c>
      <c r="M41" s="130">
        <f>SUM(H41,L41)</f>
        <v>198</v>
      </c>
      <c r="N41" s="10">
        <f>IF(ISNUMBER(A41), (IF(175.508&lt; A41,M41, TRUNC(10^(0.75194503*((LOG((A41/175.508)/LOG(10))*(LOG((A41/175.508)/LOG(10)))))),4)*M41)), 0)</f>
        <v>257.41980000000001</v>
      </c>
      <c r="O41" s="126"/>
    </row>
    <row r="42" spans="1:15" s="54" customFormat="1">
      <c r="A42" s="81">
        <v>67.5</v>
      </c>
      <c r="B42" s="59" t="s">
        <v>50</v>
      </c>
      <c r="C42" s="60">
        <v>1999</v>
      </c>
      <c r="D42" s="60" t="s">
        <v>30</v>
      </c>
      <c r="E42" s="226">
        <v>85</v>
      </c>
      <c r="F42" s="226">
        <v>91</v>
      </c>
      <c r="G42" s="38">
        <v>-94</v>
      </c>
      <c r="H42" s="50">
        <f>IF(MAX(E42:G42)&lt;0,0,MAX(E42:G42))</f>
        <v>91</v>
      </c>
      <c r="I42" s="226">
        <v>110</v>
      </c>
      <c r="J42" s="226">
        <v>115</v>
      </c>
      <c r="K42" s="135">
        <v>0</v>
      </c>
      <c r="L42" s="50">
        <f>IF(MAX(I42:K42)&lt;0,0,MAX(I42:K42))</f>
        <v>115</v>
      </c>
      <c r="M42" s="130">
        <f>SUM(H42,L42)</f>
        <v>206</v>
      </c>
      <c r="N42" s="10">
        <f>IF(ISNUMBER(A42), (IF(175.508&lt; A42,M42, TRUNC(10^(0.75194503*((LOG((A42/175.508)/LOG(10))*(LOG((A42/175.508)/LOG(10)))))),4)*M42)), 0)</f>
        <v>277.56439999999998</v>
      </c>
      <c r="O42" s="126"/>
    </row>
    <row r="43" spans="1:15" s="54" customFormat="1" ht="13.5" thickBot="1">
      <c r="A43" s="119"/>
      <c r="B43" s="120"/>
      <c r="C43" s="121"/>
      <c r="D43" s="121"/>
      <c r="E43" s="112"/>
      <c r="F43" s="112"/>
      <c r="G43" s="112"/>
      <c r="H43" s="114">
        <f>IF(MAX(E43:G43)&lt;0,0,MAX(E43:G43))</f>
        <v>0</v>
      </c>
      <c r="I43" s="112"/>
      <c r="J43" s="112"/>
      <c r="K43" s="112"/>
      <c r="L43" s="114">
        <f>IF(MAX(I43:K43)&lt;0,0,MAX(I43:K43))</f>
        <v>0</v>
      </c>
      <c r="M43" s="131">
        <f>SUM(H43,L43)</f>
        <v>0</v>
      </c>
      <c r="N43" s="45">
        <f>IF(ISNUMBER(A43), (IF(175.508&lt; A43,M43, TRUNC(10^(0.75194503*((LOG((A43/175.508)/LOG(10))*(LOG((A43/175.508)/LOG(10)))))),4)*M43)), 0)</f>
        <v>0</v>
      </c>
      <c r="O43" s="126"/>
    </row>
    <row r="44" spans="1:15" s="54" customFormat="1" ht="13.5" hidden="1" thickBot="1">
      <c r="A44" s="132"/>
      <c r="B44" s="133"/>
      <c r="C44" s="134"/>
      <c r="D44" s="134"/>
      <c r="E44" s="34"/>
      <c r="F44" s="34"/>
      <c r="G44" s="34"/>
      <c r="H44" s="49">
        <f t="shared" si="12"/>
        <v>0</v>
      </c>
      <c r="I44" s="34"/>
      <c r="J44" s="34"/>
      <c r="K44" s="36"/>
      <c r="L44" s="49">
        <f t="shared" ref="L44:L46" si="23">IF(MAX(I44:K44)&lt;0,0,MAX(I44:K44))</f>
        <v>0</v>
      </c>
      <c r="M44" s="85">
        <f t="shared" ref="M44:M46" si="24">SUM(H44,L44)</f>
        <v>0</v>
      </c>
      <c r="N44" s="29">
        <f t="shared" ref="N44:N46" si="25">IF(ISNUMBER(A44), (IF(175.508&lt; A44,M44, TRUNC(10^(0.75194503*((LOG((A44/175.508)/LOG(10))*(LOG((A44/175.508)/LOG(10)))))),4)*M44)), 0)</f>
        <v>0</v>
      </c>
      <c r="O44" s="77">
        <f>RANK(M44,(M42:M51))</f>
        <v>3</v>
      </c>
    </row>
    <row r="45" spans="1:15" s="54" customFormat="1" ht="13.5" hidden="1" thickBot="1">
      <c r="A45" s="79"/>
      <c r="B45" s="57"/>
      <c r="C45" s="58"/>
      <c r="D45" s="58"/>
      <c r="E45" s="37"/>
      <c r="F45" s="37"/>
      <c r="G45" s="37"/>
      <c r="H45" s="49">
        <f t="shared" si="12"/>
        <v>0</v>
      </c>
      <c r="I45" s="37"/>
      <c r="J45" s="37"/>
      <c r="K45" s="36"/>
      <c r="L45" s="49">
        <f t="shared" si="23"/>
        <v>0</v>
      </c>
      <c r="M45" s="85">
        <f t="shared" si="24"/>
        <v>0</v>
      </c>
      <c r="N45" s="29">
        <f t="shared" si="25"/>
        <v>0</v>
      </c>
      <c r="O45" s="77">
        <f>RANK(M45,(M43:M52))</f>
        <v>3</v>
      </c>
    </row>
    <row r="46" spans="1:15" s="54" customFormat="1" ht="13.5" hidden="1" thickBot="1">
      <c r="A46" s="79"/>
      <c r="B46" s="57"/>
      <c r="C46" s="58"/>
      <c r="D46" s="58"/>
      <c r="E46" s="37"/>
      <c r="F46" s="37"/>
      <c r="G46" s="37"/>
      <c r="H46" s="49">
        <f t="shared" si="12"/>
        <v>0</v>
      </c>
      <c r="I46" s="37"/>
      <c r="J46" s="37"/>
      <c r="K46" s="36"/>
      <c r="L46" s="49">
        <f t="shared" si="23"/>
        <v>0</v>
      </c>
      <c r="M46" s="85">
        <f t="shared" si="24"/>
        <v>0</v>
      </c>
      <c r="N46" s="29">
        <f t="shared" si="25"/>
        <v>0</v>
      </c>
      <c r="O46" s="77">
        <f>RANK(M46,(M40:M49))</f>
        <v>4</v>
      </c>
    </row>
    <row r="47" spans="1:15" ht="13.5" hidden="1" thickBot="1">
      <c r="A47" s="25"/>
      <c r="B47" s="26"/>
      <c r="C47" s="27"/>
      <c r="D47" s="28"/>
      <c r="E47" s="37"/>
      <c r="F47" s="35"/>
      <c r="G47" s="34"/>
      <c r="H47" s="49">
        <f t="shared" si="12"/>
        <v>0</v>
      </c>
      <c r="I47" s="37"/>
      <c r="J47" s="35"/>
      <c r="K47" s="36"/>
      <c r="L47" s="49">
        <f t="shared" si="13"/>
        <v>0</v>
      </c>
      <c r="M47" s="85">
        <f t="shared" si="15"/>
        <v>0</v>
      </c>
      <c r="N47" s="29">
        <f t="shared" si="14"/>
        <v>0</v>
      </c>
      <c r="O47" s="77">
        <f>RANK(M47,(M40:M49))</f>
        <v>4</v>
      </c>
    </row>
    <row r="48" spans="1:15" ht="13.5" hidden="1" thickBot="1">
      <c r="A48" s="2"/>
      <c r="B48" s="1"/>
      <c r="C48" s="15"/>
      <c r="D48" s="9"/>
      <c r="E48" s="37"/>
      <c r="F48" s="37"/>
      <c r="G48" s="37"/>
      <c r="H48" s="50">
        <f t="shared" si="12"/>
        <v>0</v>
      </c>
      <c r="I48" s="37"/>
      <c r="J48" s="37"/>
      <c r="K48" s="37"/>
      <c r="L48" s="50">
        <f t="shared" si="13"/>
        <v>0</v>
      </c>
      <c r="M48" s="86">
        <f t="shared" si="15"/>
        <v>0</v>
      </c>
      <c r="N48" s="10">
        <f t="shared" si="14"/>
        <v>0</v>
      </c>
      <c r="O48" s="77">
        <f>RANK(M48,(M40:M49))</f>
        <v>4</v>
      </c>
    </row>
    <row r="49" spans="1:15" ht="13.5" hidden="1" thickBot="1">
      <c r="A49" s="11"/>
      <c r="B49" s="12"/>
      <c r="C49" s="16"/>
      <c r="D49" s="13"/>
      <c r="E49" s="37"/>
      <c r="F49" s="37"/>
      <c r="G49" s="37"/>
      <c r="H49" s="51">
        <f t="shared" si="12"/>
        <v>0</v>
      </c>
      <c r="I49" s="37"/>
      <c r="J49" s="37"/>
      <c r="K49" s="41"/>
      <c r="L49" s="51">
        <f t="shared" si="13"/>
        <v>0</v>
      </c>
      <c r="M49" s="87">
        <f t="shared" si="15"/>
        <v>0</v>
      </c>
      <c r="N49" s="14">
        <f t="shared" si="14"/>
        <v>0</v>
      </c>
      <c r="O49" s="71">
        <f>RANK(M49,(M40:M49))</f>
        <v>4</v>
      </c>
    </row>
    <row r="50" spans="1:15" ht="13.5" thickBot="1">
      <c r="A50" s="198" t="s">
        <v>21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</row>
    <row r="51" spans="1:15">
      <c r="A51" s="82">
        <v>78.3</v>
      </c>
      <c r="B51" s="64" t="s">
        <v>51</v>
      </c>
      <c r="C51" s="65">
        <v>2001</v>
      </c>
      <c r="D51" s="65" t="s">
        <v>30</v>
      </c>
      <c r="E51" s="224">
        <v>106</v>
      </c>
      <c r="F51" s="224">
        <v>109</v>
      </c>
      <c r="G51" s="224">
        <v>111</v>
      </c>
      <c r="H51" s="66">
        <f t="shared" ref="H51:H56" si="26">IF(MAX(E51:G51)&lt;0,0,MAX(E51:G51))</f>
        <v>111</v>
      </c>
      <c r="I51" s="224">
        <v>130</v>
      </c>
      <c r="J51" s="103">
        <v>-135</v>
      </c>
      <c r="K51" s="103">
        <v>-139</v>
      </c>
      <c r="L51" s="66">
        <f t="shared" ref="L51:L56" si="27">IF(MAX(I51:K51)&lt;0,0,MAX(I51:K51))</f>
        <v>130</v>
      </c>
      <c r="M51" s="129">
        <f t="shared" ref="M51:M56" si="28">SUM(H51,L51)</f>
        <v>241</v>
      </c>
      <c r="N51" s="106">
        <f t="shared" ref="N51:N56" si="29">IF(ISNUMBER(A51), (IF(175.508&lt; A51,M51, TRUNC(10^(0.75194503*((LOG((A51/175.508)/LOG(10))*(LOG((A51/175.508)/LOG(10)))))),4)*M51)), 0)</f>
        <v>298.11700000000002</v>
      </c>
      <c r="O51" s="65"/>
    </row>
    <row r="52" spans="1:15">
      <c r="A52" s="81">
        <v>78.3</v>
      </c>
      <c r="B52" s="59" t="s">
        <v>52</v>
      </c>
      <c r="C52" s="60">
        <v>1999</v>
      </c>
      <c r="D52" s="60" t="s">
        <v>46</v>
      </c>
      <c r="E52" s="38">
        <v>-105</v>
      </c>
      <c r="F52" s="38">
        <v>-105</v>
      </c>
      <c r="G52" s="226">
        <v>105</v>
      </c>
      <c r="H52" s="50">
        <f t="shared" si="26"/>
        <v>105</v>
      </c>
      <c r="I52" s="38">
        <v>-127</v>
      </c>
      <c r="J52" s="38">
        <v>-127</v>
      </c>
      <c r="K52" s="226">
        <v>127</v>
      </c>
      <c r="L52" s="50">
        <f t="shared" si="27"/>
        <v>127</v>
      </c>
      <c r="M52" s="130">
        <f t="shared" si="28"/>
        <v>232</v>
      </c>
      <c r="N52" s="10">
        <f t="shared" si="29"/>
        <v>286.98400000000004</v>
      </c>
      <c r="O52" s="60"/>
    </row>
    <row r="53" spans="1:15">
      <c r="A53" s="81">
        <v>78.099999999999994</v>
      </c>
      <c r="B53" s="59" t="s">
        <v>53</v>
      </c>
      <c r="C53" s="60">
        <v>2001</v>
      </c>
      <c r="D53" s="60" t="s">
        <v>54</v>
      </c>
      <c r="E53" s="38">
        <v>-95</v>
      </c>
      <c r="F53" s="226">
        <v>95</v>
      </c>
      <c r="G53" s="38">
        <v>-102</v>
      </c>
      <c r="H53" s="50">
        <f t="shared" si="26"/>
        <v>95</v>
      </c>
      <c r="I53" s="38">
        <v>-115</v>
      </c>
      <c r="J53" s="38">
        <v>-115</v>
      </c>
      <c r="K53" s="38">
        <v>0</v>
      </c>
      <c r="L53" s="50">
        <f t="shared" si="27"/>
        <v>0</v>
      </c>
      <c r="M53" s="130">
        <f t="shared" si="28"/>
        <v>95</v>
      </c>
      <c r="N53" s="10">
        <f t="shared" si="29"/>
        <v>117.67649999999999</v>
      </c>
      <c r="O53" s="60"/>
    </row>
    <row r="54" spans="1:15">
      <c r="A54" s="81"/>
      <c r="B54" s="59"/>
      <c r="C54" s="60"/>
      <c r="D54" s="60"/>
      <c r="E54" s="38"/>
      <c r="F54" s="38"/>
      <c r="G54" s="38"/>
      <c r="H54" s="50">
        <f t="shared" si="26"/>
        <v>0</v>
      </c>
      <c r="I54" s="38"/>
      <c r="J54" s="38"/>
      <c r="K54" s="38"/>
      <c r="L54" s="50">
        <f t="shared" si="27"/>
        <v>0</v>
      </c>
      <c r="M54" s="130">
        <f t="shared" si="28"/>
        <v>0</v>
      </c>
      <c r="N54" s="10">
        <f t="shared" si="29"/>
        <v>0</v>
      </c>
      <c r="O54" s="60"/>
    </row>
    <row r="55" spans="1:15">
      <c r="A55" s="81"/>
      <c r="B55" s="59"/>
      <c r="C55" s="60"/>
      <c r="D55" s="60"/>
      <c r="E55" s="38"/>
      <c r="F55" s="38"/>
      <c r="G55" s="38"/>
      <c r="H55" s="50">
        <f t="shared" si="26"/>
        <v>0</v>
      </c>
      <c r="I55" s="38"/>
      <c r="J55" s="38"/>
      <c r="K55" s="38"/>
      <c r="L55" s="50">
        <f t="shared" si="27"/>
        <v>0</v>
      </c>
      <c r="M55" s="130">
        <f t="shared" si="28"/>
        <v>0</v>
      </c>
      <c r="N55" s="10">
        <f t="shared" si="29"/>
        <v>0</v>
      </c>
      <c r="O55" s="60"/>
    </row>
    <row r="56" spans="1:15" ht="13.5" thickBot="1">
      <c r="A56" s="119"/>
      <c r="B56" s="120"/>
      <c r="C56" s="121"/>
      <c r="D56" s="121"/>
      <c r="E56" s="112"/>
      <c r="F56" s="112"/>
      <c r="G56" s="112"/>
      <c r="H56" s="114">
        <f t="shared" si="26"/>
        <v>0</v>
      </c>
      <c r="I56" s="112"/>
      <c r="J56" s="112"/>
      <c r="K56" s="112"/>
      <c r="L56" s="114">
        <f t="shared" si="27"/>
        <v>0</v>
      </c>
      <c r="M56" s="131">
        <f t="shared" si="28"/>
        <v>0</v>
      </c>
      <c r="N56" s="45">
        <f t="shared" si="29"/>
        <v>0</v>
      </c>
      <c r="O56" s="121"/>
    </row>
    <row r="57" spans="1:15" ht="13.5" hidden="1" thickBot="1">
      <c r="A57" s="80"/>
      <c r="B57" s="69"/>
      <c r="C57" s="70"/>
      <c r="D57" s="70"/>
      <c r="E57" s="34"/>
      <c r="F57" s="34"/>
      <c r="G57" s="34"/>
      <c r="H57" s="49">
        <f t="shared" ref="H57" si="30">IF(MAX(E57:G57)&lt;0,0,MAX(E57:G57))</f>
        <v>0</v>
      </c>
      <c r="I57" s="34"/>
      <c r="J57" s="34"/>
      <c r="K57" s="34"/>
      <c r="L57" s="49">
        <f t="shared" ref="L57" si="31">IF(MAX(I57:K57)&lt;0,0,MAX(I57:K57))</f>
        <v>0</v>
      </c>
      <c r="M57" s="85">
        <f t="shared" ref="M57" si="32">SUM(H57,L57)</f>
        <v>0</v>
      </c>
      <c r="N57" s="29">
        <f t="shared" ref="N57" si="33">IF(ISNUMBER(A57), (IF(175.508&lt; A57,M57, TRUNC(10^(0.75194503*((LOG((A57/175.508)/LOG(10))*(LOG((A57/175.508)/LOG(10)))))),4)*M57)), 0)</f>
        <v>0</v>
      </c>
      <c r="O57" s="89">
        <f>RANK(M57,(M51:M58))</f>
        <v>4</v>
      </c>
    </row>
    <row r="58" spans="1:15" ht="13.5" hidden="1" thickBot="1">
      <c r="A58" s="30"/>
      <c r="B58" s="31"/>
      <c r="C58" s="32"/>
      <c r="D58" s="33"/>
      <c r="E58" s="37"/>
      <c r="F58" s="91"/>
      <c r="G58" s="37"/>
      <c r="H58" s="51">
        <f t="shared" ref="H58" si="34">IF(MAX(E58:G58)&lt;0,0,MAX(E58:G58))</f>
        <v>0</v>
      </c>
      <c r="I58" s="37"/>
      <c r="J58" s="42"/>
      <c r="K58" s="37"/>
      <c r="L58" s="51">
        <f t="shared" ref="L58" si="35">IF(MAX(I58:K58)&lt;0,0,MAX(I58:K58))</f>
        <v>0</v>
      </c>
      <c r="M58" s="87">
        <f t="shared" ref="M58" si="36">SUM(H58,L58)</f>
        <v>0</v>
      </c>
      <c r="N58" s="14">
        <f t="shared" ref="N58" si="37">IF(ISNUMBER(A58), (IF(175.508&lt; A58,M58, TRUNC(10^(0.75194503*((LOG((A58/175.508)/LOG(10))*(LOG((A58/175.508)/LOG(10)))))),4)*M58)), 0)</f>
        <v>0</v>
      </c>
      <c r="O58" s="89">
        <f>RANK(M58,(M51:M58))</f>
        <v>4</v>
      </c>
    </row>
    <row r="59" spans="1:15" ht="13.5" thickBot="1">
      <c r="A59" s="198" t="s">
        <v>26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</row>
    <row r="60" spans="1:15" ht="13.5" thickBot="1">
      <c r="A60" s="99">
        <v>87.6</v>
      </c>
      <c r="B60" s="100" t="s">
        <v>55</v>
      </c>
      <c r="C60" s="101">
        <v>2000</v>
      </c>
      <c r="D60" s="102" t="s">
        <v>74</v>
      </c>
      <c r="E60" s="233">
        <v>91</v>
      </c>
      <c r="F60" s="103">
        <v>-95</v>
      </c>
      <c r="G60" s="104">
        <v>-95</v>
      </c>
      <c r="H60" s="66">
        <f t="shared" ref="H60:H68" si="38">IF(MAX(E60:G60)&lt;0,0,MAX(E60:G60))</f>
        <v>91</v>
      </c>
      <c r="I60" s="224">
        <v>111</v>
      </c>
      <c r="J60" s="224">
        <v>115</v>
      </c>
      <c r="K60" s="105">
        <v>-119</v>
      </c>
      <c r="L60" s="66">
        <f t="shared" ref="L60:L68" si="39">IF(MAX(I60:K60)&lt;0,0,MAX(I60:K60))</f>
        <v>115</v>
      </c>
      <c r="M60" s="88">
        <f t="shared" ref="M60:M68" si="40">SUM(H60,L60)</f>
        <v>206</v>
      </c>
      <c r="N60" s="106">
        <f t="shared" ref="N60:N68" si="41">IF(ISNUMBER(A60), (IF(175.508&lt; A60,M60, TRUNC(10^(0.75194503*((LOG((A60/175.508)/LOG(10))*(LOG((A60/175.508)/LOG(10)))))),4)*M60)), 0)</f>
        <v>241.18480000000002</v>
      </c>
      <c r="O60" s="123"/>
    </row>
    <row r="61" spans="1:15" ht="13.5" thickBot="1">
      <c r="A61" s="25">
        <v>85.9</v>
      </c>
      <c r="B61" s="26" t="s">
        <v>56</v>
      </c>
      <c r="C61" s="27">
        <v>1999</v>
      </c>
      <c r="D61" s="28" t="s">
        <v>57</v>
      </c>
      <c r="E61" s="34">
        <v>-91</v>
      </c>
      <c r="F61" s="225">
        <v>91</v>
      </c>
      <c r="G61" s="234">
        <v>94</v>
      </c>
      <c r="H61" s="66">
        <f t="shared" si="38"/>
        <v>94</v>
      </c>
      <c r="I61" s="225">
        <v>111</v>
      </c>
      <c r="J61" s="225">
        <v>115</v>
      </c>
      <c r="K61" s="36">
        <v>-118</v>
      </c>
      <c r="L61" s="66">
        <f t="shared" si="39"/>
        <v>115</v>
      </c>
      <c r="M61" s="88">
        <f t="shared" si="40"/>
        <v>209</v>
      </c>
      <c r="N61" s="106">
        <f t="shared" si="41"/>
        <v>246.9126</v>
      </c>
      <c r="O61" s="178"/>
    </row>
    <row r="62" spans="1:15" ht="13.5" thickBot="1">
      <c r="A62" s="25">
        <v>86</v>
      </c>
      <c r="B62" s="26" t="s">
        <v>58</v>
      </c>
      <c r="C62" s="27">
        <v>2000</v>
      </c>
      <c r="D62" s="28" t="s">
        <v>30</v>
      </c>
      <c r="E62" s="234">
        <v>105</v>
      </c>
      <c r="F62" s="225">
        <v>110</v>
      </c>
      <c r="G62" s="34">
        <v>-115</v>
      </c>
      <c r="H62" s="66">
        <f t="shared" si="38"/>
        <v>110</v>
      </c>
      <c r="I62" s="225">
        <v>152</v>
      </c>
      <c r="J62" s="35">
        <v>0</v>
      </c>
      <c r="K62" s="36">
        <v>0</v>
      </c>
      <c r="L62" s="66">
        <f t="shared" si="39"/>
        <v>152</v>
      </c>
      <c r="M62" s="88">
        <f t="shared" si="40"/>
        <v>262</v>
      </c>
      <c r="N62" s="106">
        <f t="shared" si="41"/>
        <v>309.34340000000003</v>
      </c>
      <c r="O62" s="178"/>
    </row>
    <row r="63" spans="1:15" ht="13.5" thickBot="1">
      <c r="A63" s="25">
        <v>87.7</v>
      </c>
      <c r="B63" s="26" t="s">
        <v>59</v>
      </c>
      <c r="C63" s="27">
        <v>1999</v>
      </c>
      <c r="D63" s="28" t="s">
        <v>74</v>
      </c>
      <c r="E63" s="234">
        <v>103</v>
      </c>
      <c r="F63" s="225">
        <v>110</v>
      </c>
      <c r="G63" s="34">
        <v>-115</v>
      </c>
      <c r="H63" s="66">
        <f t="shared" si="38"/>
        <v>110</v>
      </c>
      <c r="I63" s="225">
        <v>135</v>
      </c>
      <c r="J63" s="225">
        <v>143</v>
      </c>
      <c r="K63" s="36">
        <v>-151</v>
      </c>
      <c r="L63" s="66">
        <f t="shared" si="39"/>
        <v>143</v>
      </c>
      <c r="M63" s="88">
        <f t="shared" si="40"/>
        <v>253</v>
      </c>
      <c r="N63" s="106">
        <f t="shared" si="41"/>
        <v>296.06059999999997</v>
      </c>
      <c r="O63" s="178"/>
    </row>
    <row r="64" spans="1:15" ht="13.5" thickBot="1">
      <c r="A64" s="25">
        <v>88.1</v>
      </c>
      <c r="B64" s="26" t="s">
        <v>60</v>
      </c>
      <c r="C64" s="27">
        <v>1999</v>
      </c>
      <c r="D64" s="28" t="s">
        <v>46</v>
      </c>
      <c r="E64" s="34">
        <v>-94</v>
      </c>
      <c r="F64" s="225">
        <v>95</v>
      </c>
      <c r="G64" s="234">
        <v>98</v>
      </c>
      <c r="H64" s="66">
        <f t="shared" si="38"/>
        <v>98</v>
      </c>
      <c r="I64" s="225">
        <v>122</v>
      </c>
      <c r="J64" s="225">
        <v>127</v>
      </c>
      <c r="K64" s="36">
        <v>-130</v>
      </c>
      <c r="L64" s="66">
        <f t="shared" si="39"/>
        <v>127</v>
      </c>
      <c r="M64" s="88">
        <f t="shared" si="40"/>
        <v>225</v>
      </c>
      <c r="N64" s="106">
        <f t="shared" si="41"/>
        <v>262.755</v>
      </c>
      <c r="O64" s="178"/>
    </row>
    <row r="65" spans="1:15">
      <c r="A65" s="25"/>
      <c r="B65" s="26"/>
      <c r="C65" s="27"/>
      <c r="D65" s="28"/>
      <c r="E65" s="34"/>
      <c r="F65" s="35"/>
      <c r="G65" s="34"/>
      <c r="H65" s="66">
        <f t="shared" si="38"/>
        <v>0</v>
      </c>
      <c r="I65" s="35"/>
      <c r="J65" s="35"/>
      <c r="K65" s="36"/>
      <c r="L65" s="66">
        <f t="shared" si="39"/>
        <v>0</v>
      </c>
      <c r="M65" s="88">
        <f t="shared" si="40"/>
        <v>0</v>
      </c>
      <c r="N65" s="106">
        <f t="shared" si="41"/>
        <v>0</v>
      </c>
      <c r="O65" s="178"/>
    </row>
    <row r="66" spans="1:15">
      <c r="A66" s="2"/>
      <c r="B66" s="1"/>
      <c r="C66" s="15"/>
      <c r="D66" s="9"/>
      <c r="E66" s="37"/>
      <c r="F66" s="38"/>
      <c r="G66" s="37"/>
      <c r="H66" s="50">
        <f t="shared" si="38"/>
        <v>0</v>
      </c>
      <c r="I66" s="38"/>
      <c r="J66" s="38"/>
      <c r="K66" s="107"/>
      <c r="L66" s="50">
        <f t="shared" si="39"/>
        <v>0</v>
      </c>
      <c r="M66" s="86">
        <f t="shared" si="40"/>
        <v>0</v>
      </c>
      <c r="N66" s="10">
        <f t="shared" si="41"/>
        <v>0</v>
      </c>
      <c r="O66" s="124"/>
    </row>
    <row r="67" spans="1:15">
      <c r="A67" s="2"/>
      <c r="B67" s="1"/>
      <c r="C67" s="15"/>
      <c r="D67" s="9"/>
      <c r="E67" s="37"/>
      <c r="F67" s="38"/>
      <c r="G67" s="37"/>
      <c r="H67" s="50">
        <f t="shared" si="38"/>
        <v>0</v>
      </c>
      <c r="I67" s="38"/>
      <c r="J67" s="38"/>
      <c r="K67" s="107"/>
      <c r="L67" s="50">
        <f t="shared" si="39"/>
        <v>0</v>
      </c>
      <c r="M67" s="86">
        <f t="shared" si="40"/>
        <v>0</v>
      </c>
      <c r="N67" s="10">
        <f t="shared" si="41"/>
        <v>0</v>
      </c>
      <c r="O67" s="124"/>
    </row>
    <row r="68" spans="1:15" ht="13.5" thickBot="1">
      <c r="A68" s="108"/>
      <c r="B68" s="109"/>
      <c r="C68" s="110"/>
      <c r="D68" s="111"/>
      <c r="E68" s="113"/>
      <c r="F68" s="112"/>
      <c r="G68" s="113"/>
      <c r="H68" s="114">
        <f t="shared" si="38"/>
        <v>0</v>
      </c>
      <c r="I68" s="112"/>
      <c r="J68" s="112"/>
      <c r="K68" s="115"/>
      <c r="L68" s="114">
        <f t="shared" si="39"/>
        <v>0</v>
      </c>
      <c r="M68" s="116">
        <f t="shared" si="40"/>
        <v>0</v>
      </c>
      <c r="N68" s="45">
        <f t="shared" si="41"/>
        <v>0</v>
      </c>
      <c r="O68" s="125"/>
    </row>
    <row r="69" spans="1:15" hidden="1">
      <c r="A69" s="92"/>
      <c r="B69" s="93"/>
      <c r="C69" s="94"/>
      <c r="D69" s="95"/>
      <c r="E69" s="96"/>
      <c r="F69" s="35"/>
      <c r="G69" s="96"/>
      <c r="H69" s="49">
        <f t="shared" si="12"/>
        <v>0</v>
      </c>
      <c r="I69" s="35"/>
      <c r="J69" s="97"/>
      <c r="K69" s="98"/>
      <c r="L69" s="49">
        <f t="shared" si="13"/>
        <v>0</v>
      </c>
      <c r="M69" s="85">
        <f t="shared" si="15"/>
        <v>0</v>
      </c>
      <c r="N69" s="29">
        <f t="shared" si="14"/>
        <v>0</v>
      </c>
      <c r="O69" s="72">
        <f>RANK(M69,(M60:M70))</f>
        <v>6</v>
      </c>
    </row>
    <row r="70" spans="1:15" ht="13.5" hidden="1" thickBot="1">
      <c r="A70" s="11"/>
      <c r="B70" s="12"/>
      <c r="C70" s="16"/>
      <c r="D70" s="13"/>
      <c r="E70" s="35"/>
      <c r="F70" s="35"/>
      <c r="G70" s="41"/>
      <c r="H70" s="51">
        <f t="shared" si="12"/>
        <v>0</v>
      </c>
      <c r="I70" s="35"/>
      <c r="J70" s="42"/>
      <c r="K70" s="41"/>
      <c r="L70" s="51">
        <f t="shared" si="13"/>
        <v>0</v>
      </c>
      <c r="M70" s="87">
        <f t="shared" si="15"/>
        <v>0</v>
      </c>
      <c r="N70" s="14">
        <f t="shared" si="14"/>
        <v>0</v>
      </c>
      <c r="O70" s="72">
        <f>RANK(M70,(M60:M70))</f>
        <v>6</v>
      </c>
    </row>
    <row r="71" spans="1:15" ht="13.5" thickBot="1">
      <c r="A71" s="192" t="s">
        <v>27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4"/>
    </row>
    <row r="72" spans="1:15" ht="13.5" thickBot="1">
      <c r="A72" s="82">
        <v>91</v>
      </c>
      <c r="B72" s="64" t="s">
        <v>68</v>
      </c>
      <c r="C72" s="65">
        <v>2000</v>
      </c>
      <c r="D72" s="65" t="s">
        <v>74</v>
      </c>
      <c r="E72" s="224">
        <v>110</v>
      </c>
      <c r="F72" s="224">
        <v>115</v>
      </c>
      <c r="G72" s="224">
        <v>121</v>
      </c>
      <c r="H72" s="66">
        <f t="shared" ref="H72:H77" si="42">IF(MAX(E72:G72)&lt;0,0,MAX(E72:G72))</f>
        <v>121</v>
      </c>
      <c r="I72" s="224">
        <v>140</v>
      </c>
      <c r="J72" s="233">
        <v>147</v>
      </c>
      <c r="K72" s="103">
        <v>-153</v>
      </c>
      <c r="L72" s="66">
        <f t="shared" ref="L72:L77" si="43">IF(MAX(I72:K72)&lt;0,0,MAX(I72:K72))</f>
        <v>147</v>
      </c>
      <c r="M72" s="88">
        <f t="shared" ref="M72:M77" si="44">SUM(H72,L72)</f>
        <v>268</v>
      </c>
      <c r="N72" s="67">
        <f t="shared" ref="N72:N77" si="45">IF(ISNUMBER(A72), (IF(175.508&lt; A72,M72, TRUNC(10^(0.75194503*((LOG((A72/175.508)/LOG(10))*(LOG((A72/175.508)/LOG(10)))))),4)*M72)), 0)</f>
        <v>308.52159999999998</v>
      </c>
      <c r="O72" s="123"/>
    </row>
    <row r="73" spans="1:15" ht="13.5" thickBot="1">
      <c r="A73" s="80">
        <v>91.5</v>
      </c>
      <c r="B73" s="69" t="s">
        <v>61</v>
      </c>
      <c r="C73" s="70">
        <v>2002</v>
      </c>
      <c r="D73" s="70" t="s">
        <v>62</v>
      </c>
      <c r="E73" s="225">
        <v>94</v>
      </c>
      <c r="F73" s="35">
        <v>-98</v>
      </c>
      <c r="G73" s="225">
        <v>101</v>
      </c>
      <c r="H73" s="66">
        <f t="shared" si="42"/>
        <v>101</v>
      </c>
      <c r="I73" s="225">
        <v>113</v>
      </c>
      <c r="J73" s="234">
        <v>118</v>
      </c>
      <c r="K73" s="35">
        <v>-120</v>
      </c>
      <c r="L73" s="66">
        <f t="shared" si="43"/>
        <v>118</v>
      </c>
      <c r="M73" s="88">
        <f t="shared" si="44"/>
        <v>219</v>
      </c>
      <c r="N73" s="67">
        <f t="shared" si="45"/>
        <v>251.54340000000002</v>
      </c>
      <c r="O73" s="178"/>
    </row>
    <row r="74" spans="1:15">
      <c r="A74" s="80">
        <v>91.2</v>
      </c>
      <c r="B74" s="69" t="s">
        <v>63</v>
      </c>
      <c r="C74" s="70">
        <v>2000</v>
      </c>
      <c r="D74" s="70" t="s">
        <v>64</v>
      </c>
      <c r="E74" s="225">
        <v>120</v>
      </c>
      <c r="F74" s="225">
        <v>125</v>
      </c>
      <c r="G74" s="225">
        <v>130</v>
      </c>
      <c r="H74" s="66">
        <f t="shared" si="42"/>
        <v>130</v>
      </c>
      <c r="I74" s="35">
        <v>-150</v>
      </c>
      <c r="J74" s="234">
        <v>150</v>
      </c>
      <c r="K74" s="35">
        <v>-158</v>
      </c>
      <c r="L74" s="66">
        <f t="shared" si="43"/>
        <v>150</v>
      </c>
      <c r="M74" s="88">
        <f t="shared" si="44"/>
        <v>280</v>
      </c>
      <c r="N74" s="67">
        <f t="shared" si="45"/>
        <v>322.05599999999998</v>
      </c>
      <c r="O74" s="178"/>
    </row>
    <row r="75" spans="1:15">
      <c r="A75" s="81"/>
      <c r="B75" s="59"/>
      <c r="C75" s="60"/>
      <c r="D75" s="60"/>
      <c r="E75" s="38"/>
      <c r="F75" s="38"/>
      <c r="G75" s="38"/>
      <c r="H75" s="50">
        <f t="shared" si="42"/>
        <v>0</v>
      </c>
      <c r="I75" s="38"/>
      <c r="J75" s="37"/>
      <c r="K75" s="38"/>
      <c r="L75" s="50">
        <f t="shared" si="43"/>
        <v>0</v>
      </c>
      <c r="M75" s="86">
        <f t="shared" si="44"/>
        <v>0</v>
      </c>
      <c r="N75" s="68">
        <f t="shared" si="45"/>
        <v>0</v>
      </c>
      <c r="O75" s="124"/>
    </row>
    <row r="76" spans="1:15" ht="13.5" thickBot="1">
      <c r="A76" s="179"/>
      <c r="B76" s="180"/>
      <c r="C76" s="181"/>
      <c r="D76" s="181"/>
      <c r="E76" s="40"/>
      <c r="F76" s="40"/>
      <c r="G76" s="40"/>
      <c r="H76" s="114">
        <f t="shared" si="42"/>
        <v>0</v>
      </c>
      <c r="I76" s="40"/>
      <c r="J76" s="39"/>
      <c r="K76" s="40"/>
      <c r="L76" s="114">
        <f t="shared" si="43"/>
        <v>0</v>
      </c>
      <c r="M76" s="116">
        <f t="shared" si="44"/>
        <v>0</v>
      </c>
      <c r="N76" s="122">
        <f t="shared" si="45"/>
        <v>0</v>
      </c>
      <c r="O76" s="182"/>
    </row>
    <row r="77" spans="1:15" ht="13.5" thickBot="1">
      <c r="A77" s="119"/>
      <c r="B77" s="120"/>
      <c r="C77" s="121"/>
      <c r="D77" s="121"/>
      <c r="E77" s="112"/>
      <c r="F77" s="112"/>
      <c r="G77" s="112"/>
      <c r="H77" s="114">
        <f t="shared" si="42"/>
        <v>0</v>
      </c>
      <c r="I77" s="112"/>
      <c r="J77" s="112"/>
      <c r="K77" s="112"/>
      <c r="L77" s="114">
        <f t="shared" si="43"/>
        <v>0</v>
      </c>
      <c r="M77" s="116">
        <f t="shared" si="44"/>
        <v>0</v>
      </c>
      <c r="N77" s="122">
        <f t="shared" si="45"/>
        <v>0</v>
      </c>
      <c r="O77" s="125"/>
    </row>
    <row r="78" spans="1:15" ht="13.5" hidden="1" thickBot="1">
      <c r="A78" s="61"/>
      <c r="B78" s="62"/>
      <c r="C78" s="32"/>
      <c r="D78" s="63"/>
      <c r="E78" s="43"/>
      <c r="F78" s="35"/>
      <c r="G78" s="35"/>
      <c r="H78" s="52">
        <f t="shared" ref="H78" si="46">IF(MAX(E78:G78)&lt;0,0,MAX(E78:G78))</f>
        <v>0</v>
      </c>
      <c r="I78" s="35"/>
      <c r="J78" s="35"/>
      <c r="K78" s="35"/>
      <c r="L78" s="52">
        <f t="shared" ref="L78" si="47">IF(MAX(I78:K78)&lt;0,0,MAX(I78:K78))</f>
        <v>0</v>
      </c>
      <c r="M78" s="117">
        <f t="shared" ref="M78" si="48">SUM(H78,L78)</f>
        <v>0</v>
      </c>
      <c r="N78" s="118">
        <f t="shared" ref="N78" si="49">IF(ISNUMBER(A78), (IF(175.508&lt; A78,M78, TRUNC(10^(0.75194503*((LOG((A78/175.508)/LOG(10))*(LOG((A78/175.508)/LOG(10)))))),4)*M78)), 0)</f>
        <v>0</v>
      </c>
      <c r="O78" s="73">
        <f>RANK(M78,(M72:M78))</f>
        <v>4</v>
      </c>
    </row>
    <row r="79" spans="1:15" ht="13.5" thickBot="1">
      <c r="A79" s="192" t="s">
        <v>24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4"/>
    </row>
    <row r="80" spans="1:15">
      <c r="A80" s="99">
        <v>96.1</v>
      </c>
      <c r="B80" s="100" t="s">
        <v>65</v>
      </c>
      <c r="C80" s="101">
        <v>2002</v>
      </c>
      <c r="D80" s="102" t="s">
        <v>74</v>
      </c>
      <c r="E80" s="224">
        <v>108</v>
      </c>
      <c r="F80" s="224">
        <v>113</v>
      </c>
      <c r="G80" s="233">
        <v>117</v>
      </c>
      <c r="H80" s="66">
        <f t="shared" ref="H80:H81" si="50">IF(MAX(E80:G80)&lt;0,0,MAX(E80:G80))</f>
        <v>117</v>
      </c>
      <c r="I80" s="224">
        <v>134</v>
      </c>
      <c r="J80" s="103">
        <v>-140</v>
      </c>
      <c r="K80" s="105">
        <v>-143</v>
      </c>
      <c r="L80" s="66">
        <f t="shared" ref="L80:L81" si="51">IF(MAX(I80:K80)&lt;0,0,MAX(I80:K80))</f>
        <v>134</v>
      </c>
      <c r="M80" s="88">
        <f t="shared" ref="M80:M81" si="52">SUM(H80,L80)</f>
        <v>251</v>
      </c>
      <c r="N80" s="106">
        <f t="shared" ref="N80:N81" si="53">IF(ISNUMBER(A80), (IF(175.508&lt; A80,M80, TRUNC(10^(0.75194503*((LOG((A80/175.508)/LOG(10))*(LOG((A80/175.508)/LOG(10)))))),4)*M80)), 0)</f>
        <v>282.55070000000001</v>
      </c>
      <c r="O80" s="123"/>
    </row>
    <row r="81" spans="1:15">
      <c r="A81" s="25">
        <v>96.3</v>
      </c>
      <c r="B81" s="26" t="s">
        <v>66</v>
      </c>
      <c r="C81" s="27">
        <v>2000</v>
      </c>
      <c r="D81" s="28" t="s">
        <v>57</v>
      </c>
      <c r="E81" s="225">
        <v>110</v>
      </c>
      <c r="F81" s="225">
        <v>116</v>
      </c>
      <c r="G81" s="234">
        <v>122</v>
      </c>
      <c r="H81" s="50">
        <f t="shared" si="50"/>
        <v>122</v>
      </c>
      <c r="I81" s="225">
        <v>143</v>
      </c>
      <c r="J81" s="225">
        <v>150</v>
      </c>
      <c r="K81" s="36">
        <v>-155</v>
      </c>
      <c r="L81" s="50">
        <f t="shared" si="51"/>
        <v>150</v>
      </c>
      <c r="M81" s="86">
        <f t="shared" si="52"/>
        <v>272</v>
      </c>
      <c r="N81" s="10">
        <f t="shared" si="53"/>
        <v>305.94560000000001</v>
      </c>
      <c r="O81" s="178"/>
    </row>
    <row r="82" spans="1:15" hidden="1">
      <c r="A82" s="92"/>
      <c r="B82" s="93"/>
      <c r="C82" s="94"/>
      <c r="D82" s="95"/>
      <c r="E82" s="35"/>
      <c r="F82" s="35"/>
      <c r="G82" s="96"/>
      <c r="H82" s="49">
        <f t="shared" si="12"/>
        <v>0</v>
      </c>
      <c r="I82" s="35"/>
      <c r="J82" s="97"/>
      <c r="K82" s="98"/>
      <c r="L82" s="49">
        <f t="shared" si="13"/>
        <v>0</v>
      </c>
      <c r="M82" s="85">
        <f t="shared" si="15"/>
        <v>0</v>
      </c>
      <c r="N82" s="29">
        <f t="shared" si="14"/>
        <v>0</v>
      </c>
      <c r="O82" s="72">
        <f>RANK(M82,(M82:M92))</f>
        <v>4</v>
      </c>
    </row>
    <row r="83" spans="1:15" hidden="1">
      <c r="A83" s="92"/>
      <c r="B83" s="93"/>
      <c r="C83" s="94"/>
      <c r="D83" s="95"/>
      <c r="E83" s="35"/>
      <c r="F83" s="35"/>
      <c r="G83" s="96"/>
      <c r="H83" s="49">
        <f t="shared" si="12"/>
        <v>0</v>
      </c>
      <c r="I83" s="35"/>
      <c r="J83" s="97"/>
      <c r="K83" s="98"/>
      <c r="L83" s="49">
        <f t="shared" si="13"/>
        <v>0</v>
      </c>
      <c r="M83" s="85">
        <f t="shared" si="15"/>
        <v>0</v>
      </c>
      <c r="N83" s="29">
        <f t="shared" si="14"/>
        <v>0</v>
      </c>
      <c r="O83" s="74">
        <f t="shared" ref="O83" si="54">RANK(M83,(M83:M93))</f>
        <v>4</v>
      </c>
    </row>
    <row r="84" spans="1:15" hidden="1">
      <c r="A84" s="92"/>
      <c r="B84" s="93"/>
      <c r="C84" s="94"/>
      <c r="D84" s="95"/>
      <c r="E84" s="35"/>
      <c r="F84" s="35"/>
      <c r="G84" s="96"/>
      <c r="H84" s="49">
        <f t="shared" si="12"/>
        <v>0</v>
      </c>
      <c r="I84" s="35"/>
      <c r="J84" s="97"/>
      <c r="K84" s="98"/>
      <c r="L84" s="49">
        <f t="shared" si="13"/>
        <v>0</v>
      </c>
      <c r="M84" s="85">
        <f t="shared" si="15"/>
        <v>0</v>
      </c>
      <c r="N84" s="29">
        <f t="shared" si="14"/>
        <v>0</v>
      </c>
      <c r="O84" s="74">
        <f>RANK(M84,(M80:M86))</f>
        <v>3</v>
      </c>
    </row>
    <row r="85" spans="1:15" hidden="1">
      <c r="A85" s="92"/>
      <c r="B85" s="93"/>
      <c r="C85" s="94"/>
      <c r="D85" s="95"/>
      <c r="E85" s="35"/>
      <c r="F85" s="35"/>
      <c r="G85" s="96"/>
      <c r="H85" s="49">
        <f t="shared" si="12"/>
        <v>0</v>
      </c>
      <c r="I85" s="35"/>
      <c r="J85" s="97"/>
      <c r="K85" s="98"/>
      <c r="L85" s="49">
        <f t="shared" si="13"/>
        <v>0</v>
      </c>
      <c r="M85" s="85">
        <f t="shared" si="15"/>
        <v>0</v>
      </c>
      <c r="N85" s="29">
        <f t="shared" si="14"/>
        <v>0</v>
      </c>
      <c r="O85" s="74">
        <f>RANK(M85,(M80:M86))</f>
        <v>3</v>
      </c>
    </row>
    <row r="86" spans="1:15" ht="13.5" hidden="1" thickBot="1">
      <c r="A86" s="11"/>
      <c r="B86" s="12"/>
      <c r="C86" s="16"/>
      <c r="D86" s="13"/>
      <c r="E86" s="35"/>
      <c r="F86" s="35"/>
      <c r="G86" s="35"/>
      <c r="H86" s="51">
        <f t="shared" si="12"/>
        <v>0</v>
      </c>
      <c r="I86" s="35"/>
      <c r="J86" s="35"/>
      <c r="K86" s="44"/>
      <c r="L86" s="51">
        <f t="shared" si="13"/>
        <v>0</v>
      </c>
      <c r="M86" s="87">
        <f t="shared" si="15"/>
        <v>0</v>
      </c>
      <c r="N86" s="14">
        <f t="shared" si="14"/>
        <v>0</v>
      </c>
      <c r="O86" s="90">
        <f>RANK(M86,(M80:M86))</f>
        <v>3</v>
      </c>
    </row>
    <row r="87" spans="1:15" ht="13.5" thickBot="1">
      <c r="A87" s="192" t="s">
        <v>22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4"/>
    </row>
    <row r="88" spans="1:15">
      <c r="A88" s="99">
        <v>108.4</v>
      </c>
      <c r="B88" s="100" t="s">
        <v>67</v>
      </c>
      <c r="C88" s="101">
        <v>2001</v>
      </c>
      <c r="D88" s="102" t="s">
        <v>36</v>
      </c>
      <c r="E88" s="224">
        <v>128</v>
      </c>
      <c r="F88" s="224">
        <v>133</v>
      </c>
      <c r="G88" s="233">
        <v>136</v>
      </c>
      <c r="H88" s="66">
        <f t="shared" ref="H88:H89" si="55">IF(MAX(E88:G88)&lt;0,0,MAX(E88:G88))</f>
        <v>136</v>
      </c>
      <c r="I88" s="224">
        <v>155</v>
      </c>
      <c r="J88" s="103">
        <v>-164</v>
      </c>
      <c r="K88" s="105">
        <v>-164</v>
      </c>
      <c r="L88" s="66">
        <f t="shared" ref="L88:L89" si="56">IF(MAX(I88:K88)&lt;0,0,MAX(I88:K88))</f>
        <v>155</v>
      </c>
      <c r="M88" s="88">
        <f t="shared" ref="M88:M89" si="57">SUM(H88,L88)</f>
        <v>291</v>
      </c>
      <c r="N88" s="106">
        <f t="shared" ref="N88:N89" si="58">IF(ISNUMBER(A88), (IF(175.508&lt; A88,M88, TRUNC(10^(0.75194503*((LOG((A88/175.508)/LOG(10))*(LOG((A88/175.508)/LOG(10)))))),4)*M88)), 0)</f>
        <v>313.90170000000001</v>
      </c>
      <c r="O88" s="123"/>
    </row>
    <row r="89" spans="1:15">
      <c r="A89" s="2">
        <v>108.1</v>
      </c>
      <c r="B89" s="1" t="s">
        <v>69</v>
      </c>
      <c r="C89" s="15">
        <v>2003</v>
      </c>
      <c r="D89" s="9" t="s">
        <v>70</v>
      </c>
      <c r="E89" s="226">
        <v>100</v>
      </c>
      <c r="F89" s="226">
        <v>105</v>
      </c>
      <c r="G89" s="235">
        <v>110</v>
      </c>
      <c r="H89" s="50">
        <f t="shared" si="55"/>
        <v>110</v>
      </c>
      <c r="I89" s="226">
        <v>120</v>
      </c>
      <c r="J89" s="226">
        <v>125</v>
      </c>
      <c r="K89" s="236">
        <v>133</v>
      </c>
      <c r="L89" s="50">
        <f t="shared" si="56"/>
        <v>133</v>
      </c>
      <c r="M89" s="86">
        <f t="shared" si="57"/>
        <v>243</v>
      </c>
      <c r="N89" s="10">
        <f t="shared" si="58"/>
        <v>262.36710000000005</v>
      </c>
      <c r="O89" s="124"/>
    </row>
    <row r="90" spans="1:15" ht="13.5" thickBot="1">
      <c r="A90" s="192" t="s">
        <v>23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4"/>
    </row>
    <row r="91" spans="1:15">
      <c r="A91" s="99">
        <v>147.69999999999999</v>
      </c>
      <c r="B91" s="100" t="s">
        <v>71</v>
      </c>
      <c r="C91" s="101">
        <v>2003</v>
      </c>
      <c r="D91" s="102" t="s">
        <v>33</v>
      </c>
      <c r="E91" s="224">
        <v>145</v>
      </c>
      <c r="F91" s="103">
        <v>-150</v>
      </c>
      <c r="G91" s="104">
        <v>-150</v>
      </c>
      <c r="H91" s="66">
        <f t="shared" ref="H91:H92" si="59">IF(MAX(E91:G91)&lt;0,0,MAX(E91:G91))</f>
        <v>145</v>
      </c>
      <c r="I91" s="224">
        <v>175</v>
      </c>
      <c r="J91" s="103">
        <v>0</v>
      </c>
      <c r="K91" s="105">
        <v>0</v>
      </c>
      <c r="L91" s="66">
        <f t="shared" ref="L91:L92" si="60">IF(MAX(I91:K91)&lt;0,0,MAX(I91:K91))</f>
        <v>175</v>
      </c>
      <c r="M91" s="88">
        <f t="shared" ref="M91:M92" si="61">SUM(H91,L91)</f>
        <v>320</v>
      </c>
      <c r="N91" s="106">
        <f t="shared" ref="N91:N92" si="62">IF(ISNUMBER(A91), (IF(175.508&lt; A91,M91, TRUNC(10^(0.75194503*((LOG((A91/175.508)/LOG(10))*(LOG((A91/175.508)/LOG(10)))))),4)*M91)), 0)</f>
        <v>323.10400000000004</v>
      </c>
      <c r="O91" s="123"/>
    </row>
    <row r="92" spans="1:15">
      <c r="A92" s="25"/>
      <c r="B92" s="26"/>
      <c r="C92" s="27"/>
      <c r="D92" s="28"/>
      <c r="E92" s="35"/>
      <c r="F92" s="35"/>
      <c r="G92" s="34"/>
      <c r="H92" s="50">
        <f t="shared" si="59"/>
        <v>0</v>
      </c>
      <c r="I92" s="35"/>
      <c r="J92" s="35"/>
      <c r="K92" s="36"/>
      <c r="L92" s="50">
        <f t="shared" si="60"/>
        <v>0</v>
      </c>
      <c r="M92" s="86">
        <f t="shared" si="61"/>
        <v>0</v>
      </c>
      <c r="N92" s="10">
        <f t="shared" si="62"/>
        <v>0</v>
      </c>
      <c r="O92" s="178"/>
    </row>
    <row r="93" spans="1:15">
      <c r="A93" s="201" t="s">
        <v>72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</row>
    <row r="94" spans="1:15">
      <c r="A94" s="78" t="s">
        <v>15</v>
      </c>
      <c r="B94" s="78" t="s">
        <v>73</v>
      </c>
      <c r="C94" s="78"/>
    </row>
    <row r="95" spans="1:15">
      <c r="A95" s="78" t="s">
        <v>17</v>
      </c>
    </row>
    <row r="96" spans="1:15">
      <c r="A96" s="83" t="s">
        <v>13</v>
      </c>
    </row>
    <row r="98" spans="1:14">
      <c r="A98" s="201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</row>
    <row r="99" spans="1:14">
      <c r="A99" s="78"/>
      <c r="B99" s="78"/>
      <c r="C99" s="78"/>
    </row>
    <row r="100" spans="1:14">
      <c r="A100" s="78"/>
    </row>
    <row r="101" spans="1:14">
      <c r="A101" s="83"/>
    </row>
  </sheetData>
  <sortState ref="A7:N9">
    <sortCondition descending="1" ref="M7:M9"/>
  </sortState>
  <mergeCells count="23">
    <mergeCell ref="A98:N98"/>
    <mergeCell ref="A90:O90"/>
    <mergeCell ref="A93:N93"/>
    <mergeCell ref="A1:N1"/>
    <mergeCell ref="A2:B2"/>
    <mergeCell ref="C2:K2"/>
    <mergeCell ref="L2:N2"/>
    <mergeCell ref="A4:A5"/>
    <mergeCell ref="B4:B5"/>
    <mergeCell ref="C4:C5"/>
    <mergeCell ref="D4:D5"/>
    <mergeCell ref="M4:M5"/>
    <mergeCell ref="N4:N5"/>
    <mergeCell ref="A50:O50"/>
    <mergeCell ref="A59:O59"/>
    <mergeCell ref="O4:O5"/>
    <mergeCell ref="A79:O79"/>
    <mergeCell ref="A87:O87"/>
    <mergeCell ref="A6:O6"/>
    <mergeCell ref="A19:O19"/>
    <mergeCell ref="A39:O39"/>
    <mergeCell ref="A26:O26"/>
    <mergeCell ref="A71:O71"/>
  </mergeCells>
  <conditionalFormatting sqref="E78:G78 I58:K58 E58:G58 E20:G25 E7:G18 I7:K18 I20:K25 I27:K38 E27:G38 I60:K70 E60:G70 E40:G49 I40:K49 E51:E58 F51:F57 G51:G58 I51:I58 J51:J57 K51:K58 E72:E77 F72:G78 I72:K78 I80:K86 E80:G86">
    <cfRule type="cellIs" dxfId="2" priority="156" stopIfTrue="1" operator="lessThan">
      <formula>0</formula>
    </cfRule>
  </conditionalFormatting>
  <conditionalFormatting sqref="I88:K89 E88:G89">
    <cfRule type="cellIs" dxfId="1" priority="2" stopIfTrue="1" operator="lessThan">
      <formula>0</formula>
    </cfRule>
  </conditionalFormatting>
  <conditionalFormatting sqref="I91:K92 E91:G92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St. žáci do 15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tesco1</cp:lastModifiedBy>
  <cp:lastPrinted>2017-05-01T00:12:25Z</cp:lastPrinted>
  <dcterms:created xsi:type="dcterms:W3CDTF">2017-04-29T16:55:30Z</dcterms:created>
  <dcterms:modified xsi:type="dcterms:W3CDTF">2019-05-25T16:45:40Z</dcterms:modified>
</cp:coreProperties>
</file>